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перечень МКД" sheetId="4" r:id="rId1"/>
    <sheet name="виды работ" sheetId="1" r:id="rId2"/>
  </sheets>
  <calcPr calcId="114210"/>
</workbook>
</file>

<file path=xl/calcChain.xml><?xml version="1.0" encoding="utf-8"?>
<calcChain xmlns="http://schemas.openxmlformats.org/spreadsheetml/2006/main">
  <c r="E11" i="1"/>
  <c r="F11"/>
  <c r="G11"/>
  <c r="H11"/>
  <c r="D11"/>
  <c r="O20" i="4"/>
  <c r="N20"/>
  <c r="M20"/>
  <c r="L20"/>
  <c r="K20"/>
  <c r="J20"/>
  <c r="I20"/>
  <c r="H20"/>
  <c r="Q19"/>
  <c r="P19"/>
  <c r="Q18"/>
  <c r="P18"/>
  <c r="Q17"/>
  <c r="P17"/>
  <c r="M15"/>
  <c r="L15"/>
  <c r="K15"/>
  <c r="K21"/>
  <c r="J15"/>
  <c r="I15"/>
  <c r="H15"/>
  <c r="Q14"/>
  <c r="P14"/>
  <c r="Q13"/>
  <c r="O15"/>
  <c r="P11"/>
  <c r="O11"/>
  <c r="N11"/>
  <c r="M11"/>
  <c r="M21"/>
  <c r="L11"/>
  <c r="K11"/>
  <c r="J11"/>
  <c r="J21"/>
  <c r="I11"/>
  <c r="H11"/>
  <c r="H21"/>
  <c r="P20"/>
  <c r="P21"/>
  <c r="P13"/>
  <c r="P15"/>
  <c r="I21"/>
  <c r="L21"/>
  <c r="O21"/>
  <c r="N21"/>
  <c r="N15"/>
  <c r="D20" i="1"/>
  <c r="E20"/>
  <c r="F20"/>
  <c r="G20"/>
  <c r="H20"/>
  <c r="I20"/>
  <c r="J20"/>
  <c r="K20"/>
  <c r="L20"/>
  <c r="M20"/>
  <c r="N20"/>
  <c r="O20"/>
  <c r="P20"/>
  <c r="Q20"/>
  <c r="R20"/>
  <c r="S20"/>
  <c r="D15"/>
  <c r="E15"/>
  <c r="F15"/>
  <c r="G15"/>
  <c r="H15"/>
  <c r="I15"/>
  <c r="J15"/>
  <c r="K15"/>
  <c r="L15"/>
  <c r="M15"/>
  <c r="N15"/>
  <c r="O15"/>
  <c r="P15"/>
  <c r="Q15"/>
  <c r="C11"/>
  <c r="C20"/>
  <c r="C15"/>
</calcChain>
</file>

<file path=xl/sharedStrings.xml><?xml version="1.0" encoding="utf-8"?>
<sst xmlns="http://schemas.openxmlformats.org/spreadsheetml/2006/main" count="112" uniqueCount="68">
  <si>
    <t>№ п\п</t>
  </si>
  <si>
    <t>Адрес МКД</t>
  </si>
  <si>
    <t>Стоимость капитального ремонта ВСЕГО</t>
  </si>
  <si>
    <t>виды, установленные ч.1 ст.166 Жилищного Кодекса РФ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</si>
  <si>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</si>
  <si>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</si>
  <si>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</si>
  <si>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</si>
  <si>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</si>
  <si>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</si>
  <si>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руб.</t>
  </si>
  <si>
    <t>ед.</t>
  </si>
  <si>
    <t>кв.м.</t>
  </si>
  <si>
    <t>куб.м.</t>
  </si>
  <si>
    <t>№ п/п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</si>
  <si>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</si>
  <si>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</si>
  <si>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</si>
  <si>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</si>
  <si>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</si>
  <si>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</si>
  <si>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</si>
  <si>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</si>
  <si>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</si>
  <si>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</si>
  <si>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Плановая дата завершения работ</t>
  </si>
  <si>
    <t>ввода в эксплуатацию</t>
  </si>
  <si>
    <t>завершение последнего капитального ремонта</t>
  </si>
  <si>
    <t>всего:</t>
  </si>
  <si>
    <t>в том числе жилых помещений, находящихся в собственности граждан</t>
  </si>
  <si>
    <t>в том числе: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</si>
  <si>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</si>
  <si>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</si>
  <si>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</si>
  <si>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</si>
  <si>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</si>
  <si>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</si>
  <si>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руб./кв.м</t>
  </si>
  <si>
    <t>2014 год</t>
  </si>
  <si>
    <t>2015 год</t>
  </si>
  <si>
    <t>2016 год</t>
  </si>
  <si>
    <t>электроснабжение</t>
  </si>
  <si>
    <t>отопление</t>
  </si>
  <si>
    <t>горячее водоснабжение</t>
  </si>
  <si>
    <t>холодное водоснабжение</t>
  </si>
  <si>
    <t>водоотведение</t>
  </si>
  <si>
    <t>газоснабжение</t>
  </si>
  <si>
    <t>ул.Центральная д.5           г. Белоярский</t>
  </si>
  <si>
    <t>3 микрорайон д.6              г. Белоярский</t>
  </si>
  <si>
    <t>3 микрорайон д.9             г. Белоярский</t>
  </si>
  <si>
    <t>3 микрорайон д.17             г. Белоярский</t>
  </si>
  <si>
    <t>3 микрорайон д.10             г. Белоярский</t>
  </si>
  <si>
    <t>3 микрорайон д.11             г. Белоярский</t>
  </si>
  <si>
    <t>3 микрорайон д.12             г. Белоярский</t>
  </si>
  <si>
    <t>_</t>
  </si>
  <si>
    <t>ж/б панели</t>
  </si>
  <si>
    <t xml:space="preserve">Итого по МО                                    Белоярский район </t>
  </si>
  <si>
    <t>Итого по МО                                    Белоярский район</t>
  </si>
  <si>
    <t>Итого по МО                                     Белоярский район</t>
  </si>
  <si>
    <t>Итого по МО Белоярский район:</t>
  </si>
  <si>
    <t>Краткосрочный план реализации Программы капитального ремонта общего имущества в многоквартирных домах, расположенных на территории Белоярского района Ханты-Мансийского автономного округа - Югры, на 2014-2016 годы</t>
  </si>
  <si>
    <t>Белоярский район 2014 год</t>
  </si>
  <si>
    <t>Белоярский район 2015 год</t>
  </si>
  <si>
    <t>Белоярский район 2016 год</t>
  </si>
  <si>
    <t>Итого по МО Белоярский район 2014-2016 гг:</t>
  </si>
  <si>
    <t xml:space="preserve">Перечень работ  по капитальному ремонту общего имущества в многоквартирных домах, которые подлежат капитальному ремонту в соответствии с краткосрочным планом реализации  программы                                  капитального   ремонта общего имущества в многоквартирных домах, расположенных на территории Белоярского района </t>
  </si>
  <si>
    <t>ПРИЛОЖЕНИЕ 1                                                                                                               к постановлению администрации Белоярского района                                                       от 25 марта  2015 года № 341                                                                          ПРИЛОЖЕНИЕ 1                                                                                                               к постановлению администрации Белоярского района                                                       от 01 июля  2014 года № 868</t>
  </si>
  <si>
    <t>ПРИЛОЖЕНИЕ 2                                                                                                               к постановлению администрации Белоярского района                                                       от  25 марта 2015 года № 341                                                                         ПРИЛОЖЕНИЕ 2                                                                                                               к постановлению администрации Белоярского района                                                       от 01 июля 2014 года №  868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</si>
</sst>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4" fontId="1" fillId="0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textRotation="90" wrapText="1"/>
    </xf>
    <xf numFmtId="4" fontId="5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4" fontId="1" fillId="2" borderId="1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textRotation="9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4" xfId="0" applyFont="1" applyFill="1" applyBorder="1" applyAlignment="1">
      <alignment horizontal="center" vertical="center" textRotation="90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3"/>
  <sheetViews>
    <sheetView zoomScaleNormal="100" workbookViewId="0">
      <selection activeCell="T2" sqref="T2"/>
    </sheetView>
  </sheetViews>
  <sheetFormatPr defaultRowHeight="15"/>
  <cols>
    <col min="1" max="1" width="9.28515625" bestFit="1" customWidth="1"/>
    <col min="2" max="2" width="19.42578125" customWidth="1"/>
    <col min="3" max="4" width="9.28515625" bestFit="1" customWidth="1"/>
    <col min="5" max="5" width="10.28515625" customWidth="1"/>
    <col min="6" max="11" width="9.28515625" bestFit="1" customWidth="1"/>
    <col min="12" max="12" width="13.7109375" customWidth="1"/>
    <col min="13" max="13" width="11.140625" customWidth="1"/>
    <col min="14" max="14" width="11.140625" bestFit="1" customWidth="1"/>
    <col min="15" max="15" width="10.85546875" customWidth="1"/>
    <col min="16" max="16" width="21.28515625" customWidth="1"/>
    <col min="17" max="18" width="9.28515625" bestFit="1" customWidth="1"/>
    <col min="19" max="19" width="9.7109375" bestFit="1" customWidth="1"/>
    <col min="20" max="20" width="17" customWidth="1"/>
  </cols>
  <sheetData>
    <row r="1" spans="1:20" ht="117" customHeight="1">
      <c r="O1" s="39" t="s">
        <v>66</v>
      </c>
      <c r="P1" s="39"/>
      <c r="Q1" s="39"/>
      <c r="R1" s="39"/>
      <c r="S1" s="39"/>
    </row>
    <row r="2" spans="1:20" ht="57.75" customHeight="1">
      <c r="A2" s="40" t="s">
        <v>60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ht="30" customHeight="1">
      <c r="A3" s="41" t="s">
        <v>14</v>
      </c>
      <c r="B3" s="41" t="s">
        <v>1</v>
      </c>
      <c r="C3" s="44" t="s">
        <v>15</v>
      </c>
      <c r="D3" s="45"/>
      <c r="E3" s="46" t="s">
        <v>16</v>
      </c>
      <c r="F3" s="46" t="s">
        <v>17</v>
      </c>
      <c r="G3" s="46" t="s">
        <v>18</v>
      </c>
      <c r="H3" s="36" t="s">
        <v>19</v>
      </c>
      <c r="I3" s="32" t="s">
        <v>20</v>
      </c>
      <c r="J3" s="34"/>
      <c r="K3" s="36" t="s">
        <v>21</v>
      </c>
      <c r="L3" s="32" t="s">
        <v>22</v>
      </c>
      <c r="M3" s="33"/>
      <c r="N3" s="33"/>
      <c r="O3" s="33"/>
      <c r="P3" s="34"/>
      <c r="Q3" s="36" t="s">
        <v>23</v>
      </c>
      <c r="R3" s="36" t="s">
        <v>24</v>
      </c>
      <c r="S3" s="36" t="s">
        <v>25</v>
      </c>
    </row>
    <row r="4" spans="1:20" ht="15" customHeight="1">
      <c r="A4" s="42"/>
      <c r="B4" s="42"/>
      <c r="C4" s="36" t="s">
        <v>26</v>
      </c>
      <c r="D4" s="36" t="s">
        <v>27</v>
      </c>
      <c r="E4" s="47"/>
      <c r="F4" s="47"/>
      <c r="G4" s="47"/>
      <c r="H4" s="37"/>
      <c r="I4" s="36" t="s">
        <v>28</v>
      </c>
      <c r="J4" s="36" t="s">
        <v>29</v>
      </c>
      <c r="K4" s="37"/>
      <c r="L4" s="36" t="s">
        <v>28</v>
      </c>
      <c r="M4" s="32" t="s">
        <v>30</v>
      </c>
      <c r="N4" s="33"/>
      <c r="O4" s="33"/>
      <c r="P4" s="34"/>
      <c r="Q4" s="37"/>
      <c r="R4" s="37"/>
      <c r="S4" s="37"/>
    </row>
    <row r="5" spans="1:20" ht="130.5" customHeight="1">
      <c r="A5" s="42"/>
      <c r="B5" s="42"/>
      <c r="C5" s="37"/>
      <c r="D5" s="37"/>
      <c r="E5" s="47"/>
      <c r="F5" s="47"/>
      <c r="G5" s="47"/>
      <c r="H5" s="38"/>
      <c r="I5" s="38"/>
      <c r="J5" s="38"/>
      <c r="K5" s="38"/>
      <c r="L5" s="38"/>
      <c r="M5" s="23" t="s">
        <v>31</v>
      </c>
      <c r="N5" s="23" t="s">
        <v>32</v>
      </c>
      <c r="O5" s="23" t="s">
        <v>33</v>
      </c>
      <c r="P5" s="23" t="s">
        <v>34</v>
      </c>
      <c r="Q5" s="38"/>
      <c r="R5" s="38"/>
      <c r="S5" s="37"/>
    </row>
    <row r="6" spans="1:20">
      <c r="A6" s="43"/>
      <c r="B6" s="43"/>
      <c r="C6" s="38"/>
      <c r="D6" s="38"/>
      <c r="E6" s="48"/>
      <c r="F6" s="48"/>
      <c r="G6" s="48"/>
      <c r="H6" s="4" t="s">
        <v>35</v>
      </c>
      <c r="I6" s="4" t="s">
        <v>35</v>
      </c>
      <c r="J6" s="4" t="s">
        <v>35</v>
      </c>
      <c r="K6" s="4" t="s">
        <v>36</v>
      </c>
      <c r="L6" s="4" t="s">
        <v>10</v>
      </c>
      <c r="M6" s="4" t="s">
        <v>10</v>
      </c>
      <c r="N6" s="4" t="s">
        <v>10</v>
      </c>
      <c r="O6" s="4" t="s">
        <v>10</v>
      </c>
      <c r="P6" s="4" t="s">
        <v>10</v>
      </c>
      <c r="Q6" s="4" t="s">
        <v>37</v>
      </c>
      <c r="R6" s="4" t="s">
        <v>37</v>
      </c>
      <c r="S6" s="38"/>
    </row>
    <row r="7" spans="1:20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20">
      <c r="A8" s="28" t="s">
        <v>61</v>
      </c>
      <c r="B8" s="3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20" ht="25.5">
      <c r="A9" s="5">
        <v>1</v>
      </c>
      <c r="B9" s="4" t="s">
        <v>47</v>
      </c>
      <c r="C9" s="5">
        <v>1977</v>
      </c>
      <c r="D9" s="7" t="s">
        <v>54</v>
      </c>
      <c r="E9" s="5" t="s">
        <v>55</v>
      </c>
      <c r="F9" s="5">
        <v>5</v>
      </c>
      <c r="G9" s="5">
        <v>4</v>
      </c>
      <c r="H9" s="8">
        <v>3973</v>
      </c>
      <c r="I9" s="8">
        <v>3597</v>
      </c>
      <c r="J9" s="8">
        <v>3160</v>
      </c>
      <c r="K9" s="5">
        <v>163</v>
      </c>
      <c r="L9" s="13">
        <v>11371072.359999999</v>
      </c>
      <c r="M9" s="17">
        <v>426415.21</v>
      </c>
      <c r="N9" s="17">
        <v>710692.02</v>
      </c>
      <c r="O9" s="17">
        <v>284276.81</v>
      </c>
      <c r="P9" s="17">
        <v>9949688.3200000003</v>
      </c>
      <c r="Q9" s="18">
        <v>3161.27</v>
      </c>
      <c r="R9" s="13">
        <v>15577.35</v>
      </c>
      <c r="S9" s="26">
        <v>42200</v>
      </c>
    </row>
    <row r="10" spans="1:20" ht="25.5">
      <c r="A10" s="5">
        <v>2</v>
      </c>
      <c r="B10" s="4" t="s">
        <v>50</v>
      </c>
      <c r="C10" s="5">
        <v>1981</v>
      </c>
      <c r="D10" s="7" t="s">
        <v>54</v>
      </c>
      <c r="E10" s="5" t="s">
        <v>55</v>
      </c>
      <c r="F10" s="5">
        <v>5</v>
      </c>
      <c r="G10" s="5">
        <v>4</v>
      </c>
      <c r="H10" s="8">
        <v>4253.7</v>
      </c>
      <c r="I10" s="8">
        <v>3827.3</v>
      </c>
      <c r="J10" s="8">
        <v>3005.2</v>
      </c>
      <c r="K10" s="5">
        <v>133</v>
      </c>
      <c r="L10" s="13">
        <v>4516554.99</v>
      </c>
      <c r="M10" s="13">
        <v>169370.81</v>
      </c>
      <c r="N10" s="13">
        <v>282284.69</v>
      </c>
      <c r="O10" s="13">
        <v>112913.88</v>
      </c>
      <c r="P10" s="13">
        <v>3951985.61</v>
      </c>
      <c r="Q10" s="18">
        <v>1180.0899999999999</v>
      </c>
      <c r="R10" s="13">
        <v>15577.3</v>
      </c>
      <c r="S10" s="19">
        <v>42003</v>
      </c>
      <c r="T10" s="12"/>
    </row>
    <row r="11" spans="1:20" ht="19.5" customHeight="1">
      <c r="A11" s="28" t="s">
        <v>59</v>
      </c>
      <c r="B11" s="29"/>
      <c r="C11" s="5"/>
      <c r="D11" s="7"/>
      <c r="E11" s="5"/>
      <c r="F11" s="5"/>
      <c r="G11" s="5"/>
      <c r="H11" s="20">
        <f t="shared" ref="H11:P11" si="0">SUM(H9:H10)</f>
        <v>8226.7000000000007</v>
      </c>
      <c r="I11" s="20">
        <f t="shared" si="0"/>
        <v>7424.3</v>
      </c>
      <c r="J11" s="20">
        <f t="shared" si="0"/>
        <v>6165.2</v>
      </c>
      <c r="K11" s="20">
        <f t="shared" si="0"/>
        <v>296</v>
      </c>
      <c r="L11" s="21">
        <f t="shared" si="0"/>
        <v>15887627.35</v>
      </c>
      <c r="M11" s="21">
        <f t="shared" si="0"/>
        <v>595786.02</v>
      </c>
      <c r="N11" s="21">
        <f t="shared" si="0"/>
        <v>992976.71</v>
      </c>
      <c r="O11" s="21">
        <f t="shared" si="0"/>
        <v>397190.69</v>
      </c>
      <c r="P11" s="21">
        <f t="shared" si="0"/>
        <v>13901673.93</v>
      </c>
      <c r="Q11" s="21">
        <v>2139.9499999999998</v>
      </c>
      <c r="R11" s="5"/>
      <c r="S11" s="19"/>
      <c r="T11" s="12"/>
    </row>
    <row r="12" spans="1:20" ht="19.5" customHeight="1">
      <c r="A12" s="28" t="s">
        <v>62</v>
      </c>
      <c r="B12" s="35"/>
      <c r="C12" s="5"/>
      <c r="D12" s="7"/>
      <c r="E12" s="5"/>
      <c r="F12" s="5"/>
      <c r="G12" s="5"/>
      <c r="H12" s="8"/>
      <c r="I12" s="8"/>
      <c r="J12" s="8"/>
      <c r="K12" s="8"/>
      <c r="L12" s="13"/>
      <c r="M12" s="13"/>
      <c r="N12" s="13"/>
      <c r="O12" s="13"/>
      <c r="P12" s="13"/>
      <c r="Q12" s="13"/>
      <c r="R12" s="5"/>
      <c r="S12" s="19"/>
      <c r="T12" s="12"/>
    </row>
    <row r="13" spans="1:20" ht="25.5">
      <c r="A13" s="5">
        <v>1</v>
      </c>
      <c r="B13" s="4" t="s">
        <v>49</v>
      </c>
      <c r="C13" s="5">
        <v>1981</v>
      </c>
      <c r="D13" s="7" t="s">
        <v>54</v>
      </c>
      <c r="E13" s="5" t="s">
        <v>55</v>
      </c>
      <c r="F13" s="5">
        <v>5</v>
      </c>
      <c r="G13" s="5">
        <v>4</v>
      </c>
      <c r="H13" s="8">
        <v>3530</v>
      </c>
      <c r="I13" s="8">
        <v>3214.3</v>
      </c>
      <c r="J13" s="8">
        <v>1911.9</v>
      </c>
      <c r="K13" s="5">
        <v>159</v>
      </c>
      <c r="L13" s="13">
        <v>15352340.380000001</v>
      </c>
      <c r="M13" s="13">
        <v>577894.81999999995</v>
      </c>
      <c r="N13" s="13">
        <v>957339.21</v>
      </c>
      <c r="O13" s="13">
        <v>383808.51</v>
      </c>
      <c r="P13" s="13">
        <f>L13-M13-N13-O13</f>
        <v>13433297.840000002</v>
      </c>
      <c r="Q13" s="18">
        <f t="shared" ref="Q13:Q19" si="1">L13/H13</f>
        <v>4349.1049235127484</v>
      </c>
      <c r="R13" s="13">
        <v>15577.35</v>
      </c>
      <c r="S13" s="19">
        <v>42735</v>
      </c>
      <c r="T13" s="12"/>
    </row>
    <row r="14" spans="1:20" ht="25.5">
      <c r="A14" s="5">
        <v>2</v>
      </c>
      <c r="B14" s="4" t="s">
        <v>48</v>
      </c>
      <c r="C14" s="5">
        <v>1980</v>
      </c>
      <c r="D14" s="7" t="s">
        <v>54</v>
      </c>
      <c r="E14" s="5" t="s">
        <v>55</v>
      </c>
      <c r="F14" s="5">
        <v>5</v>
      </c>
      <c r="G14" s="5">
        <v>6</v>
      </c>
      <c r="H14" s="8">
        <v>4989.8</v>
      </c>
      <c r="I14" s="8">
        <v>4566</v>
      </c>
      <c r="J14" s="8">
        <v>2447.1</v>
      </c>
      <c r="K14" s="5">
        <v>209</v>
      </c>
      <c r="L14" s="13">
        <v>18229937.640000001</v>
      </c>
      <c r="M14" s="13">
        <v>683622.66</v>
      </c>
      <c r="N14" s="13">
        <v>1139371.1000000001</v>
      </c>
      <c r="O14" s="13">
        <v>455748.44</v>
      </c>
      <c r="P14" s="13">
        <f>L14-M14-N14-O14</f>
        <v>15951195.440000001</v>
      </c>
      <c r="Q14" s="18">
        <f>L14/H14</f>
        <v>3653.4405467152992</v>
      </c>
      <c r="R14" s="13">
        <v>15577.3</v>
      </c>
      <c r="S14" s="19">
        <v>42735</v>
      </c>
      <c r="T14" s="12"/>
    </row>
    <row r="15" spans="1:20">
      <c r="A15" s="28" t="s">
        <v>59</v>
      </c>
      <c r="B15" s="29"/>
      <c r="C15" s="5"/>
      <c r="D15" s="7"/>
      <c r="E15" s="5"/>
      <c r="F15" s="5"/>
      <c r="G15" s="5"/>
      <c r="H15" s="20">
        <f>SUM(H13:H14)</f>
        <v>8519.7999999999993</v>
      </c>
      <c r="I15" s="20">
        <f t="shared" ref="I15:P15" si="2">SUM(I13:I14)</f>
        <v>7780.3</v>
      </c>
      <c r="J15" s="20">
        <f t="shared" si="2"/>
        <v>4359</v>
      </c>
      <c r="K15" s="20">
        <f t="shared" si="2"/>
        <v>368</v>
      </c>
      <c r="L15" s="20">
        <f t="shared" si="2"/>
        <v>33582278.020000003</v>
      </c>
      <c r="M15" s="20">
        <f t="shared" si="2"/>
        <v>1261517.48</v>
      </c>
      <c r="N15" s="20">
        <f t="shared" si="2"/>
        <v>2096710.31</v>
      </c>
      <c r="O15" s="20">
        <f t="shared" si="2"/>
        <v>839556.95</v>
      </c>
      <c r="P15" s="20">
        <f t="shared" si="2"/>
        <v>29384493.280000001</v>
      </c>
      <c r="Q15" s="24">
        <v>3941.67</v>
      </c>
      <c r="R15" s="5"/>
      <c r="S15" s="19"/>
      <c r="T15" s="12"/>
    </row>
    <row r="16" spans="1:20">
      <c r="A16" s="28" t="s">
        <v>63</v>
      </c>
      <c r="B16" s="35"/>
      <c r="C16" s="5"/>
      <c r="D16" s="7"/>
      <c r="E16" s="5"/>
      <c r="F16" s="5"/>
      <c r="G16" s="5"/>
      <c r="H16" s="20"/>
      <c r="I16" s="20"/>
      <c r="J16" s="20"/>
      <c r="K16" s="20"/>
      <c r="L16" s="20"/>
      <c r="M16" s="20"/>
      <c r="N16" s="20"/>
      <c r="O16" s="20"/>
      <c r="P16" s="20"/>
      <c r="Q16" s="22"/>
      <c r="R16" s="5"/>
      <c r="S16" s="19"/>
      <c r="T16" s="12"/>
    </row>
    <row r="17" spans="1:20" ht="25.5">
      <c r="A17" s="5">
        <v>1</v>
      </c>
      <c r="B17" s="4" t="s">
        <v>51</v>
      </c>
      <c r="C17" s="5">
        <v>1982</v>
      </c>
      <c r="D17" s="7" t="s">
        <v>54</v>
      </c>
      <c r="E17" s="5" t="s">
        <v>55</v>
      </c>
      <c r="F17" s="5">
        <v>5</v>
      </c>
      <c r="G17" s="5">
        <v>4</v>
      </c>
      <c r="H17" s="8">
        <v>3504.3</v>
      </c>
      <c r="I17" s="8">
        <v>3465.1</v>
      </c>
      <c r="J17" s="8">
        <v>2993.4</v>
      </c>
      <c r="K17" s="5">
        <v>167</v>
      </c>
      <c r="L17" s="13">
        <v>11339016.91</v>
      </c>
      <c r="M17" s="13">
        <v>0</v>
      </c>
      <c r="N17" s="13">
        <v>0</v>
      </c>
      <c r="O17" s="13">
        <v>0</v>
      </c>
      <c r="P17" s="13">
        <f>L17-N17-O17</f>
        <v>11339016.91</v>
      </c>
      <c r="Q17" s="18">
        <f t="shared" si="1"/>
        <v>3235.7437747909707</v>
      </c>
      <c r="R17" s="13">
        <v>15577.35</v>
      </c>
      <c r="S17" s="19">
        <v>43099</v>
      </c>
      <c r="T17" s="12"/>
    </row>
    <row r="18" spans="1:20" ht="25.5">
      <c r="A18" s="5">
        <v>2</v>
      </c>
      <c r="B18" s="4" t="s">
        <v>52</v>
      </c>
      <c r="C18" s="5">
        <v>1982</v>
      </c>
      <c r="D18" s="7" t="s">
        <v>54</v>
      </c>
      <c r="E18" s="5" t="s">
        <v>55</v>
      </c>
      <c r="F18" s="5">
        <v>5</v>
      </c>
      <c r="G18" s="5">
        <v>4</v>
      </c>
      <c r="H18" s="8">
        <v>3503</v>
      </c>
      <c r="I18" s="8">
        <v>3246</v>
      </c>
      <c r="J18" s="8">
        <v>2722.7</v>
      </c>
      <c r="K18" s="5">
        <v>146</v>
      </c>
      <c r="L18" s="13">
        <v>11371444.93</v>
      </c>
      <c r="M18" s="13">
        <v>0</v>
      </c>
      <c r="N18" s="13">
        <v>1137144.49</v>
      </c>
      <c r="O18" s="13">
        <v>511715.02</v>
      </c>
      <c r="P18" s="13">
        <f>L18-N18-O18</f>
        <v>9722585.4199999999</v>
      </c>
      <c r="Q18" s="18">
        <f t="shared" si="1"/>
        <v>3246.2018070225522</v>
      </c>
      <c r="R18" s="13">
        <v>15577.35</v>
      </c>
      <c r="S18" s="19">
        <v>43099</v>
      </c>
      <c r="T18" s="12"/>
    </row>
    <row r="19" spans="1:20" ht="25.5">
      <c r="A19" s="5">
        <v>3</v>
      </c>
      <c r="B19" s="4" t="s">
        <v>53</v>
      </c>
      <c r="C19" s="5">
        <v>1982</v>
      </c>
      <c r="D19" s="7" t="s">
        <v>54</v>
      </c>
      <c r="E19" s="5" t="s">
        <v>55</v>
      </c>
      <c r="F19" s="5">
        <v>5</v>
      </c>
      <c r="G19" s="5">
        <v>4</v>
      </c>
      <c r="H19" s="8">
        <v>3506.6</v>
      </c>
      <c r="I19" s="8">
        <v>3237.7</v>
      </c>
      <c r="J19" s="8">
        <v>31208.9</v>
      </c>
      <c r="K19" s="5">
        <v>159</v>
      </c>
      <c r="L19" s="13">
        <v>6638868.5</v>
      </c>
      <c r="M19" s="13">
        <v>0</v>
      </c>
      <c r="N19" s="13">
        <v>0</v>
      </c>
      <c r="O19" s="13">
        <v>0</v>
      </c>
      <c r="P19" s="13">
        <f>L19-N19-O19</f>
        <v>6638868.5</v>
      </c>
      <c r="Q19" s="18">
        <f t="shared" si="1"/>
        <v>1893.2494439057778</v>
      </c>
      <c r="R19" s="13">
        <v>15577.35</v>
      </c>
      <c r="S19" s="19">
        <v>43099</v>
      </c>
      <c r="T19" s="12"/>
    </row>
    <row r="20" spans="1:20">
      <c r="A20" s="28" t="s">
        <v>59</v>
      </c>
      <c r="B20" s="29"/>
      <c r="C20" s="5"/>
      <c r="D20" s="7"/>
      <c r="E20" s="5"/>
      <c r="F20" s="5"/>
      <c r="G20" s="5"/>
      <c r="H20" s="20">
        <f>SUM(H17:H19)</f>
        <v>10513.9</v>
      </c>
      <c r="I20" s="20">
        <f t="shared" ref="I20:P20" si="3">SUM(I17:I19)</f>
        <v>9948.7999999999993</v>
      </c>
      <c r="J20" s="20">
        <f t="shared" si="3"/>
        <v>36925</v>
      </c>
      <c r="K20" s="20">
        <f t="shared" si="3"/>
        <v>472</v>
      </c>
      <c r="L20" s="20">
        <f t="shared" si="3"/>
        <v>29349330.34</v>
      </c>
      <c r="M20" s="20">
        <f t="shared" si="3"/>
        <v>0</v>
      </c>
      <c r="N20" s="20">
        <f t="shared" si="3"/>
        <v>1137144.49</v>
      </c>
      <c r="O20" s="20">
        <f t="shared" si="3"/>
        <v>511715.02</v>
      </c>
      <c r="P20" s="20">
        <f t="shared" si="3"/>
        <v>27700470.829999998</v>
      </c>
      <c r="Q20" s="24">
        <v>2791.48</v>
      </c>
      <c r="R20" s="13"/>
      <c r="S20" s="19"/>
      <c r="T20" s="12"/>
    </row>
    <row r="21" spans="1:20" ht="25.5" customHeight="1">
      <c r="A21" s="30" t="s">
        <v>64</v>
      </c>
      <c r="B21" s="31"/>
      <c r="C21" s="5"/>
      <c r="D21" s="5"/>
      <c r="E21" s="5"/>
      <c r="F21" s="5"/>
      <c r="G21" s="5"/>
      <c r="H21" s="20">
        <f>H11+H15+H20</f>
        <v>27260.400000000001</v>
      </c>
      <c r="I21" s="20">
        <f t="shared" ref="I21:P21" si="4">I11+I15+I20</f>
        <v>25153.4</v>
      </c>
      <c r="J21" s="20">
        <f t="shared" si="4"/>
        <v>47449.2</v>
      </c>
      <c r="K21" s="20">
        <f t="shared" si="4"/>
        <v>1136</v>
      </c>
      <c r="L21" s="20">
        <f t="shared" si="4"/>
        <v>78819235.710000008</v>
      </c>
      <c r="M21" s="20">
        <f t="shared" si="4"/>
        <v>1857303.5</v>
      </c>
      <c r="N21" s="20">
        <f t="shared" si="4"/>
        <v>4226831.51</v>
      </c>
      <c r="O21" s="20">
        <f t="shared" si="4"/>
        <v>1748462.66</v>
      </c>
      <c r="P21" s="20">
        <f t="shared" si="4"/>
        <v>70986638.039999992</v>
      </c>
      <c r="Q21" s="22"/>
      <c r="R21" s="5"/>
      <c r="S21" s="5"/>
    </row>
    <row r="22" spans="1:20">
      <c r="H22" s="25"/>
    </row>
    <row r="23" spans="1:20">
      <c r="P23" s="12"/>
    </row>
  </sheetData>
  <mergeCells count="28">
    <mergeCell ref="O1:S1"/>
    <mergeCell ref="A2:S2"/>
    <mergeCell ref="A3:A6"/>
    <mergeCell ref="B3:B6"/>
    <mergeCell ref="C3:D3"/>
    <mergeCell ref="E3:E6"/>
    <mergeCell ref="F3:F6"/>
    <mergeCell ref="G3:G6"/>
    <mergeCell ref="H3:H5"/>
    <mergeCell ref="I3:J3"/>
    <mergeCell ref="Q3:Q5"/>
    <mergeCell ref="R3:R5"/>
    <mergeCell ref="S3:S6"/>
    <mergeCell ref="C4:C6"/>
    <mergeCell ref="D4:D6"/>
    <mergeCell ref="I4:I5"/>
    <mergeCell ref="J4:J5"/>
    <mergeCell ref="L4:L5"/>
    <mergeCell ref="A20:B20"/>
    <mergeCell ref="A21:B21"/>
    <mergeCell ref="M4:P4"/>
    <mergeCell ref="A8:B8"/>
    <mergeCell ref="A11:B11"/>
    <mergeCell ref="A12:B12"/>
    <mergeCell ref="A15:B15"/>
    <mergeCell ref="A16:B16"/>
    <mergeCell ref="K3:K5"/>
    <mergeCell ref="L3:P3"/>
  </mergeCells>
  <phoneticPr fontId="0" type="noConversion"/>
  <pageMargins left="0.31496062992125984" right="0.11811023622047245" top="0.35433070866141736" bottom="0.15748031496062992" header="0.11811023622047245" footer="0.11811023622047245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24"/>
  <sheetViews>
    <sheetView tabSelected="1" workbookViewId="0">
      <selection activeCell="V1" sqref="V1"/>
    </sheetView>
  </sheetViews>
  <sheetFormatPr defaultRowHeight="15"/>
  <cols>
    <col min="1" max="1" width="6.7109375" customWidth="1"/>
    <col min="2" max="2" width="18.42578125" customWidth="1"/>
    <col min="3" max="3" width="15.5703125" customWidth="1"/>
    <col min="4" max="4" width="15.28515625" customWidth="1"/>
    <col min="5" max="5" width="13.140625" customWidth="1"/>
    <col min="6" max="6" width="11.7109375" customWidth="1"/>
    <col min="7" max="7" width="14" customWidth="1"/>
    <col min="8" max="8" width="13.42578125" customWidth="1"/>
    <col min="9" max="9" width="12.140625" customWidth="1"/>
    <col min="12" max="12" width="8.5703125" customWidth="1"/>
    <col min="13" max="13" width="8" customWidth="1"/>
    <col min="14" max="14" width="8.28515625" customWidth="1"/>
    <col min="15" max="15" width="8" customWidth="1"/>
    <col min="16" max="16" width="8.140625" customWidth="1"/>
    <col min="17" max="17" width="11.7109375" customWidth="1"/>
    <col min="21" max="21" width="12.85546875" customWidth="1"/>
    <col min="23" max="23" width="10" bestFit="1" customWidth="1"/>
    <col min="25" max="25" width="10" bestFit="1" customWidth="1"/>
    <col min="27" max="27" width="12.42578125" bestFit="1" customWidth="1"/>
  </cols>
  <sheetData>
    <row r="1" spans="1:27" ht="87" customHeight="1">
      <c r="M1" s="39" t="s">
        <v>67</v>
      </c>
      <c r="N1" s="39"/>
      <c r="O1" s="39"/>
      <c r="P1" s="39"/>
      <c r="Q1" s="39"/>
      <c r="R1" s="39"/>
      <c r="S1" s="39"/>
    </row>
    <row r="2" spans="1:27" ht="53.25" customHeight="1">
      <c r="A2" s="51" t="s">
        <v>65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7" ht="45" customHeight="1">
      <c r="A3" s="55" t="s">
        <v>0</v>
      </c>
      <c r="B3" s="55" t="s">
        <v>1</v>
      </c>
      <c r="C3" s="55" t="s">
        <v>2</v>
      </c>
      <c r="D3" s="58" t="s">
        <v>3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27"/>
    </row>
    <row r="4" spans="1:27" ht="62.25" customHeight="1">
      <c r="A4" s="56"/>
      <c r="B4" s="56"/>
      <c r="C4" s="56"/>
      <c r="D4" s="52" t="s">
        <v>4</v>
      </c>
      <c r="E4" s="53"/>
      <c r="F4" s="53"/>
      <c r="G4" s="53"/>
      <c r="H4" s="53"/>
      <c r="I4" s="54"/>
      <c r="J4" s="59" t="s">
        <v>5</v>
      </c>
      <c r="K4" s="59"/>
      <c r="L4" s="59" t="s">
        <v>6</v>
      </c>
      <c r="M4" s="59"/>
      <c r="N4" s="59" t="s">
        <v>7</v>
      </c>
      <c r="O4" s="59"/>
      <c r="P4" s="59" t="s">
        <v>8</v>
      </c>
      <c r="Q4" s="59"/>
      <c r="R4" s="59" t="s">
        <v>9</v>
      </c>
      <c r="S4" s="59"/>
      <c r="T4" s="1"/>
    </row>
    <row r="5" spans="1:27" ht="39.75" customHeight="1">
      <c r="A5" s="56"/>
      <c r="B5" s="56"/>
      <c r="C5" s="57"/>
      <c r="D5" s="6" t="s">
        <v>41</v>
      </c>
      <c r="E5" s="6" t="s">
        <v>42</v>
      </c>
      <c r="F5" s="6" t="s">
        <v>43</v>
      </c>
      <c r="G5" s="6" t="s">
        <v>44</v>
      </c>
      <c r="H5" s="6" t="s">
        <v>45</v>
      </c>
      <c r="I5" s="6" t="s">
        <v>46</v>
      </c>
      <c r="J5" s="2"/>
      <c r="K5" s="2"/>
      <c r="L5" s="2"/>
      <c r="M5" s="2"/>
      <c r="N5" s="2"/>
      <c r="O5" s="2"/>
      <c r="P5" s="2"/>
      <c r="Q5" s="2"/>
      <c r="R5" s="2"/>
      <c r="S5" s="2"/>
      <c r="T5" s="1"/>
    </row>
    <row r="6" spans="1:27">
      <c r="A6" s="57"/>
      <c r="B6" s="57"/>
      <c r="C6" s="2" t="s">
        <v>10</v>
      </c>
      <c r="D6" s="2" t="s">
        <v>10</v>
      </c>
      <c r="E6" s="2" t="s">
        <v>10</v>
      </c>
      <c r="F6" s="2" t="s">
        <v>10</v>
      </c>
      <c r="G6" s="2" t="s">
        <v>10</v>
      </c>
      <c r="H6" s="2" t="s">
        <v>10</v>
      </c>
      <c r="I6" s="2" t="s">
        <v>10</v>
      </c>
      <c r="J6" s="2" t="s">
        <v>11</v>
      </c>
      <c r="K6" s="2" t="s">
        <v>10</v>
      </c>
      <c r="L6" s="2" t="s">
        <v>12</v>
      </c>
      <c r="M6" s="2" t="s">
        <v>10</v>
      </c>
      <c r="N6" s="2" t="s">
        <v>12</v>
      </c>
      <c r="O6" s="2" t="s">
        <v>10</v>
      </c>
      <c r="P6" s="2" t="s">
        <v>12</v>
      </c>
      <c r="Q6" s="2" t="s">
        <v>10</v>
      </c>
      <c r="R6" s="2" t="s">
        <v>13</v>
      </c>
      <c r="S6" s="2" t="s">
        <v>10</v>
      </c>
      <c r="T6" s="1"/>
    </row>
    <row r="7" spans="1:27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  <c r="T7" s="1"/>
    </row>
    <row r="8" spans="1:27">
      <c r="A8" s="60" t="s">
        <v>38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2"/>
      <c r="T8" s="1"/>
    </row>
    <row r="9" spans="1:27" ht="25.5">
      <c r="A9" s="3">
        <v>1</v>
      </c>
      <c r="B9" s="4" t="s">
        <v>47</v>
      </c>
      <c r="C9" s="9">
        <v>11371072.359999999</v>
      </c>
      <c r="D9" s="9">
        <v>1755235.48</v>
      </c>
      <c r="E9" s="9">
        <v>6004194.1399999997</v>
      </c>
      <c r="F9" s="9">
        <v>949174.65</v>
      </c>
      <c r="G9" s="9">
        <v>949174.65</v>
      </c>
      <c r="H9" s="9">
        <v>1713293.44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1"/>
    </row>
    <row r="10" spans="1:27" ht="25.5">
      <c r="A10" s="3">
        <v>2</v>
      </c>
      <c r="B10" s="4" t="s">
        <v>50</v>
      </c>
      <c r="C10" s="9">
        <v>4516554.99</v>
      </c>
      <c r="D10" s="14">
        <v>1752409.73</v>
      </c>
      <c r="E10" s="15">
        <v>0</v>
      </c>
      <c r="F10" s="14">
        <v>1073553.83</v>
      </c>
      <c r="G10" s="14">
        <v>377194.59</v>
      </c>
      <c r="H10" s="14">
        <v>1313396.8400000001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6">
        <v>0</v>
      </c>
      <c r="R10" s="15">
        <v>0</v>
      </c>
      <c r="S10" s="15">
        <v>0</v>
      </c>
      <c r="T10" s="1"/>
    </row>
    <row r="11" spans="1:27" ht="28.5" customHeight="1">
      <c r="A11" s="49" t="s">
        <v>56</v>
      </c>
      <c r="B11" s="50"/>
      <c r="C11" s="9">
        <f t="shared" ref="C11:H11" si="0">SUM(C9:C10)</f>
        <v>15887627.35</v>
      </c>
      <c r="D11" s="9">
        <f t="shared" si="0"/>
        <v>3507645.21</v>
      </c>
      <c r="E11" s="9">
        <f t="shared" si="0"/>
        <v>6004194.1399999997</v>
      </c>
      <c r="F11" s="9">
        <f t="shared" si="0"/>
        <v>2022728.48</v>
      </c>
      <c r="G11" s="9">
        <f t="shared" si="0"/>
        <v>1326369.24</v>
      </c>
      <c r="H11" s="9">
        <f t="shared" si="0"/>
        <v>3026690.2800000003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"/>
    </row>
    <row r="12" spans="1:27">
      <c r="A12" s="60" t="s">
        <v>39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2"/>
      <c r="T12" s="1"/>
    </row>
    <row r="13" spans="1:27" ht="25.5">
      <c r="A13" s="3">
        <v>1</v>
      </c>
      <c r="B13" s="4" t="s">
        <v>48</v>
      </c>
      <c r="C13" s="9">
        <v>18229937.640000001</v>
      </c>
      <c r="D13" s="14">
        <v>1527327</v>
      </c>
      <c r="E13" s="14">
        <v>7586454.6600000001</v>
      </c>
      <c r="F13" s="14">
        <v>4624536.12</v>
      </c>
      <c r="G13" s="14">
        <v>2575543.62</v>
      </c>
      <c r="H13" s="14">
        <v>1916076.24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"/>
      <c r="U13" s="12"/>
      <c r="W13" s="12"/>
      <c r="Y13" s="12"/>
      <c r="AA13" s="12"/>
    </row>
    <row r="14" spans="1:27" ht="25.5">
      <c r="A14" s="3">
        <v>2</v>
      </c>
      <c r="B14" s="4" t="s">
        <v>49</v>
      </c>
      <c r="C14" s="9">
        <v>15352340.380000001</v>
      </c>
      <c r="D14" s="15">
        <v>0</v>
      </c>
      <c r="E14" s="15">
        <v>0</v>
      </c>
      <c r="F14" s="14">
        <v>3255507.33</v>
      </c>
      <c r="G14" s="14">
        <v>1813090.2</v>
      </c>
      <c r="H14" s="14">
        <v>1348848.85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4">
        <v>1700</v>
      </c>
      <c r="Q14" s="14">
        <v>8934894</v>
      </c>
      <c r="R14" s="15">
        <v>0</v>
      </c>
      <c r="S14" s="15">
        <v>0</v>
      </c>
      <c r="T14" s="1"/>
    </row>
    <row r="15" spans="1:27" ht="27.75" customHeight="1">
      <c r="A15" s="49" t="s">
        <v>57</v>
      </c>
      <c r="B15" s="50"/>
      <c r="C15" s="9">
        <f t="shared" ref="C15:Q15" si="1">SUM(C13:C14)</f>
        <v>33582278.020000003</v>
      </c>
      <c r="D15" s="9">
        <f t="shared" si="1"/>
        <v>1527327</v>
      </c>
      <c r="E15" s="9">
        <f t="shared" si="1"/>
        <v>7586454.6600000001</v>
      </c>
      <c r="F15" s="9">
        <f t="shared" si="1"/>
        <v>7880043.4500000002</v>
      </c>
      <c r="G15" s="9">
        <f t="shared" si="1"/>
        <v>4388633.82</v>
      </c>
      <c r="H15" s="9">
        <f t="shared" si="1"/>
        <v>3264925.09</v>
      </c>
      <c r="I15" s="3">
        <f t="shared" si="1"/>
        <v>0</v>
      </c>
      <c r="J15" s="3">
        <f t="shared" si="1"/>
        <v>0</v>
      </c>
      <c r="K15" s="3">
        <f t="shared" si="1"/>
        <v>0</v>
      </c>
      <c r="L15" s="3">
        <f t="shared" si="1"/>
        <v>0</v>
      </c>
      <c r="M15" s="3">
        <f t="shared" si="1"/>
        <v>0</v>
      </c>
      <c r="N15" s="3">
        <f t="shared" si="1"/>
        <v>0</v>
      </c>
      <c r="O15" s="3">
        <f t="shared" si="1"/>
        <v>0</v>
      </c>
      <c r="P15" s="9">
        <f t="shared" si="1"/>
        <v>1700</v>
      </c>
      <c r="Q15" s="9">
        <f t="shared" si="1"/>
        <v>8934894</v>
      </c>
      <c r="R15" s="3">
        <v>0</v>
      </c>
      <c r="S15" s="3">
        <v>0</v>
      </c>
      <c r="T15" s="1"/>
      <c r="U15" s="12"/>
    </row>
    <row r="16" spans="1:27">
      <c r="A16" s="60" t="s">
        <v>40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2"/>
      <c r="T16" s="1"/>
    </row>
    <row r="17" spans="1:21" ht="25.5">
      <c r="A17" s="3">
        <v>1</v>
      </c>
      <c r="B17" s="4" t="s">
        <v>51</v>
      </c>
      <c r="C17" s="9">
        <v>11339016.91</v>
      </c>
      <c r="D17" s="9">
        <v>1066352.55</v>
      </c>
      <c r="E17" s="3">
        <v>0</v>
      </c>
      <c r="F17" s="3">
        <v>0</v>
      </c>
      <c r="G17" s="3">
        <v>0</v>
      </c>
      <c r="H17" s="9">
        <v>1337770.3600000001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9">
        <v>1700</v>
      </c>
      <c r="Q17" s="9">
        <v>8934894</v>
      </c>
      <c r="R17" s="3">
        <v>0</v>
      </c>
      <c r="S17" s="3">
        <v>0</v>
      </c>
      <c r="T17" s="1"/>
      <c r="U17" s="12"/>
    </row>
    <row r="18" spans="1:21" ht="25.5">
      <c r="A18" s="3">
        <v>2</v>
      </c>
      <c r="B18" s="4" t="s">
        <v>52</v>
      </c>
      <c r="C18" s="9">
        <v>11371444.93</v>
      </c>
      <c r="D18" s="9">
        <v>1080736.05</v>
      </c>
      <c r="E18" s="3">
        <v>0</v>
      </c>
      <c r="F18" s="3">
        <v>0</v>
      </c>
      <c r="G18" s="3">
        <v>0</v>
      </c>
      <c r="H18" s="9">
        <v>1355814.88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9">
        <v>1700</v>
      </c>
      <c r="Q18" s="9">
        <v>8934894</v>
      </c>
      <c r="R18" s="3">
        <v>0</v>
      </c>
      <c r="S18" s="3">
        <v>0</v>
      </c>
      <c r="T18" s="1"/>
    </row>
    <row r="19" spans="1:21" ht="25.5">
      <c r="A19" s="3">
        <v>3</v>
      </c>
      <c r="B19" s="4" t="s">
        <v>53</v>
      </c>
      <c r="C19" s="9">
        <v>6638868.5</v>
      </c>
      <c r="D19" s="14">
        <v>0</v>
      </c>
      <c r="E19" s="9">
        <v>5300216.9000000004</v>
      </c>
      <c r="F19" s="3">
        <v>0</v>
      </c>
      <c r="G19" s="3">
        <v>0</v>
      </c>
      <c r="H19" s="9">
        <v>1338651.6000000001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1"/>
      <c r="U19" s="12"/>
    </row>
    <row r="20" spans="1:21" ht="26.25" customHeight="1">
      <c r="A20" s="49" t="s">
        <v>58</v>
      </c>
      <c r="B20" s="50"/>
      <c r="C20" s="9">
        <f>SUM(C17:C19)</f>
        <v>29349330.34</v>
      </c>
      <c r="D20" s="9">
        <f t="shared" ref="D20:S20" si="2">SUM(D17:D19)</f>
        <v>2147088.6</v>
      </c>
      <c r="E20" s="9">
        <f t="shared" si="2"/>
        <v>5300216.9000000004</v>
      </c>
      <c r="F20" s="11">
        <f t="shared" si="2"/>
        <v>0</v>
      </c>
      <c r="G20" s="11">
        <f t="shared" si="2"/>
        <v>0</v>
      </c>
      <c r="H20" s="9">
        <f t="shared" si="2"/>
        <v>4032236.8400000003</v>
      </c>
      <c r="I20" s="11">
        <f t="shared" si="2"/>
        <v>0</v>
      </c>
      <c r="J20" s="11">
        <f t="shared" si="2"/>
        <v>0</v>
      </c>
      <c r="K20" s="11">
        <f t="shared" si="2"/>
        <v>0</v>
      </c>
      <c r="L20" s="11">
        <f t="shared" si="2"/>
        <v>0</v>
      </c>
      <c r="M20" s="11">
        <f t="shared" si="2"/>
        <v>0</v>
      </c>
      <c r="N20" s="11">
        <f t="shared" si="2"/>
        <v>0</v>
      </c>
      <c r="O20" s="11">
        <f t="shared" si="2"/>
        <v>0</v>
      </c>
      <c r="P20" s="9">
        <f t="shared" si="2"/>
        <v>3400</v>
      </c>
      <c r="Q20" s="9">
        <f t="shared" si="2"/>
        <v>17869788</v>
      </c>
      <c r="R20" s="11">
        <f t="shared" si="2"/>
        <v>0</v>
      </c>
      <c r="S20" s="11">
        <f t="shared" si="2"/>
        <v>0</v>
      </c>
      <c r="T20" s="1"/>
    </row>
    <row r="22" spans="1:21">
      <c r="D22" s="12"/>
    </row>
    <row r="24" spans="1:21">
      <c r="C24" s="12"/>
    </row>
  </sheetData>
  <mergeCells count="18">
    <mergeCell ref="M1:S1"/>
    <mergeCell ref="A8:S8"/>
    <mergeCell ref="A12:S12"/>
    <mergeCell ref="A16:S16"/>
    <mergeCell ref="L4:M4"/>
    <mergeCell ref="N4:O4"/>
    <mergeCell ref="P4:Q4"/>
    <mergeCell ref="R4:S4"/>
    <mergeCell ref="A20:B20"/>
    <mergeCell ref="A11:B11"/>
    <mergeCell ref="A15:B15"/>
    <mergeCell ref="A2:T2"/>
    <mergeCell ref="D4:I4"/>
    <mergeCell ref="C3:C5"/>
    <mergeCell ref="A3:A6"/>
    <mergeCell ref="B3:B6"/>
    <mergeCell ref="D3:S3"/>
    <mergeCell ref="J4:K4"/>
  </mergeCells>
  <phoneticPr fontId="0" type="noConversion"/>
  <pageMargins left="0.38" right="0.1574803149606299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 МКД</vt:lpstr>
      <vt:lpstr>виды работ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2015-03-25T05:58:09Z</dcterms:modified>
</cp:coreProperties>
</file>