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6 Уточнение бюджета района декабрь (корректировка 4)\Проект решения и внесении изменений\"/>
    </mc:Choice>
  </mc:AlternateContent>
  <bookViews>
    <workbookView xWindow="0" yWindow="0" windowWidth="28800" windowHeight="12450" tabRatio="500"/>
  </bookViews>
  <sheets>
    <sheet name="на 2020 год" sheetId="1" r:id="rId1"/>
  </sheets>
  <definedNames>
    <definedName name="Print_Area_0" localSheetId="0">'на 2020 год'!$A$10:$P$25</definedName>
    <definedName name="_xlnm.Print_Titles" localSheetId="0">'на 2020 год'!$13:$15</definedName>
    <definedName name="_xlnm.Print_Area" localSheetId="0">'на 2020 год'!$A$1:$P$25</definedName>
  </definedNames>
  <calcPr calcId="162913" iterateDelta="1E-4"/>
</workbook>
</file>

<file path=xl/calcChain.xml><?xml version="1.0" encoding="utf-8"?>
<calcChain xmlns="http://schemas.openxmlformats.org/spreadsheetml/2006/main">
  <c r="F22" i="1" l="1"/>
  <c r="D20" i="1" l="1"/>
  <c r="P20" i="1" s="1"/>
  <c r="D16" i="1"/>
  <c r="P21" i="1"/>
  <c r="N23" i="1"/>
  <c r="O16" i="1"/>
  <c r="I22" i="1"/>
  <c r="D17" i="1" l="1"/>
  <c r="P17" i="1" s="1"/>
  <c r="D18" i="1"/>
  <c r="P18" i="1" s="1"/>
  <c r="D22" i="1"/>
  <c r="P22" i="1" s="1"/>
  <c r="D19" i="1"/>
  <c r="D23" i="1" l="1"/>
  <c r="H23" i="1"/>
  <c r="G23" i="1"/>
  <c r="L19" i="1" l="1"/>
  <c r="P19" i="1" s="1"/>
  <c r="L16" i="1"/>
  <c r="P16" i="1" s="1"/>
  <c r="E23" i="1"/>
  <c r="F23" i="1"/>
  <c r="I23" i="1"/>
  <c r="J23" i="1"/>
  <c r="K23" i="1"/>
  <c r="M23" i="1"/>
  <c r="O23" i="1"/>
  <c r="P23" i="1" l="1"/>
  <c r="L23" i="1"/>
  <c r="C23" i="1" l="1"/>
</calcChain>
</file>

<file path=xl/sharedStrings.xml><?xml version="1.0" encoding="utf-8"?>
<sst xmlns="http://schemas.openxmlformats.org/spreadsheetml/2006/main" count="36" uniqueCount="35">
  <si>
    <t>к решению Думы Белоярского района</t>
  </si>
  <si>
    <t>ПРИЛОЖЕНИЕ 20</t>
  </si>
  <si>
    <t xml:space="preserve">от 7 декабря 2023 года № 61     </t>
  </si>
  <si>
    <t>Р А С П Р Е Д Е Л Е Н И Е 
межбюджетных трансфертов  бюджетам поселений Белоярского района на 2024 год</t>
  </si>
  <si>
    <t>(рублей)</t>
  </si>
  <si>
    <t>№ п/п</t>
  </si>
  <si>
    <t>Наименование поселения (городского, сельского)</t>
  </si>
  <si>
    <t>Дотации на выравнивание  бюджетной обеспеченности из бюджета Белоярского района</t>
  </si>
  <si>
    <t>Иные межбюджетные трансферты бюджетам поселений из бюджета  района</t>
  </si>
  <si>
    <t xml:space="preserve">Субвенции </t>
  </si>
  <si>
    <t xml:space="preserve">Субсидии </t>
  </si>
  <si>
    <t>Сумма на год</t>
  </si>
  <si>
    <t xml:space="preserve"> для обеспечения сбалансирован-ности бюджетов поселений Белоярского района</t>
  </si>
  <si>
    <t>на реализацию наказов избирателей депутатам Думы Ханты-Мансийского автономного округа – Югры</t>
  </si>
  <si>
    <t xml:space="preserve">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</si>
  <si>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</si>
  <si>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</si>
  <si>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</si>
  <si>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на реализацию полномочий в области строительства и жилищных отношений</t>
  </si>
  <si>
    <t xml:space="preserve"> на реализацию инициативных проектов, отобранных по результатам конкурса</t>
  </si>
  <si>
    <t>Верхнеказымский</t>
  </si>
  <si>
    <t>Казым</t>
  </si>
  <si>
    <t>Сорум</t>
  </si>
  <si>
    <t>Сосновка</t>
  </si>
  <si>
    <t>Лыхма</t>
  </si>
  <si>
    <t>Полноват</t>
  </si>
  <si>
    <t>Белоярский</t>
  </si>
  <si>
    <t>Всего</t>
  </si>
  <si>
    <t>__________________</t>
  </si>
  <si>
    <t xml:space="preserve"> на поощрения за достижение высоких показателей качества организации и осуществления бюджетного процесса по результатом оценок</t>
  </si>
  <si>
    <t xml:space="preserve"> на поощрение достижения наилучших показателей деятельности органов местного самоуправления поселений Белоярского района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</si>
  <si>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</si>
  <si>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обеспечение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</si>
  <si>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 xml:space="preserve">от    декабря 2024 года № 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</si>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</sst>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4" fillId="0" borderId="0" xfId="0" applyFont="1" applyBorder="1" applyAlignment="1">
      <alignment horizontal="right" vertical="center"/>
    </xf>
    <xf numFmtId="0" fontId="5" fillId="0" borderId="0" xfId="1" applyFont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Border="1" applyAlignment="1" applyProtection="1">
      <alignment horizontal="left" vertical="center" wrapText="1"/>
      <protection hidden="1"/>
    </xf>
    <xf numFmtId="4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Border="1" applyAlignment="1" applyProtection="1">
      <alignment horizontal="center" vertical="center" wrapText="1"/>
      <protection hidden="1"/>
    </xf>
    <xf numFmtId="4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7" fillId="0" borderId="1" xfId="1" applyFont="1" applyBorder="1" applyAlignment="1" applyProtection="1">
      <alignment horizontal="left"/>
      <protection hidden="1"/>
    </xf>
    <xf numFmtId="4" fontId="7" fillId="2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6" fillId="0" borderId="0" xfId="1" applyFont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top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Border="1" applyProtection="1">
      <protection hidden="1"/>
    </xf>
    <xf numFmtId="4" fontId="7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0" xfId="1" applyNumberFormat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O29"/>
  <sheetViews>
    <sheetView showGridLines="0" tabSelected="1" view="pageBreakPreview" topLeftCell="A7" zoomScale="73" zoomScaleNormal="100" zoomScaleSheetLayoutView="73" workbookViewId="0">
      <selection activeCell="F23" sqref="F23"/>
    </sheetView>
  </sheetViews>
  <sheetFormatPr defaultColWidth="9.28515625" defaultRowHeight="15" x14ac:dyDescent="0.25"/>
  <cols>
    <col min="1" max="1" width="5.7109375" style="1" customWidth="1"/>
    <col min="2" max="2" width="18" style="1" customWidth="1"/>
    <col min="3" max="3" width="17.7109375" style="1" customWidth="1"/>
    <col min="4" max="8" width="19.140625" style="1" customWidth="1"/>
    <col min="9" max="9" width="27" style="1" customWidth="1"/>
    <col min="10" max="10" width="20.140625" style="1" customWidth="1"/>
    <col min="11" max="11" width="21.28515625" style="1" customWidth="1"/>
    <col min="12" max="12" width="17.28515625" style="1" customWidth="1"/>
    <col min="13" max="15" width="16.42578125" style="1" customWidth="1"/>
    <col min="16" max="16" width="17.5703125" style="1" customWidth="1"/>
    <col min="17" max="261" width="9.140625" style="1" customWidth="1"/>
    <col min="262" max="1029" width="9.28515625" style="1"/>
  </cols>
  <sheetData>
    <row r="1" spans="1:17" ht="18" customHeight="1" x14ac:dyDescent="0.25">
      <c r="A1" s="2"/>
      <c r="B1" s="2"/>
      <c r="C1" s="2"/>
      <c r="D1" s="2"/>
      <c r="E1" s="2"/>
      <c r="F1" s="2"/>
      <c r="G1" s="27"/>
      <c r="H1" s="27"/>
      <c r="I1" s="33" t="s">
        <v>34</v>
      </c>
      <c r="J1" s="33"/>
      <c r="K1" s="33"/>
      <c r="L1" s="33"/>
      <c r="M1" s="33"/>
      <c r="N1" s="33"/>
      <c r="O1" s="33"/>
      <c r="P1" s="33"/>
      <c r="Q1" s="19"/>
    </row>
    <row r="2" spans="1:17" ht="20.25" customHeight="1" x14ac:dyDescent="0.25">
      <c r="A2" s="2"/>
      <c r="B2" s="2"/>
      <c r="C2" s="2"/>
      <c r="D2" s="2"/>
      <c r="E2" s="2"/>
      <c r="F2" s="2"/>
      <c r="G2" s="27"/>
      <c r="H2" s="27"/>
      <c r="I2" s="34" t="s">
        <v>0</v>
      </c>
      <c r="J2" s="34"/>
      <c r="K2" s="34"/>
      <c r="L2" s="34"/>
      <c r="M2" s="34"/>
      <c r="N2" s="34"/>
      <c r="O2" s="34"/>
      <c r="P2" s="34"/>
      <c r="Q2" s="19"/>
    </row>
    <row r="3" spans="1:17" ht="16.5" customHeight="1" x14ac:dyDescent="0.25">
      <c r="A3" s="2"/>
      <c r="B3" s="2"/>
      <c r="C3" s="2"/>
      <c r="D3" s="2"/>
      <c r="E3" s="2"/>
      <c r="F3" s="2"/>
      <c r="G3" s="27"/>
      <c r="H3" s="27"/>
      <c r="I3" s="34" t="s">
        <v>33</v>
      </c>
      <c r="J3" s="34"/>
      <c r="K3" s="34"/>
      <c r="L3" s="34"/>
      <c r="M3" s="34"/>
      <c r="N3" s="34"/>
      <c r="O3" s="34"/>
      <c r="P3" s="34"/>
      <c r="Q3" s="19"/>
    </row>
    <row r="4" spans="1:17" ht="16.5" customHeight="1" x14ac:dyDescent="0.25">
      <c r="A4" s="2"/>
      <c r="B4" s="2"/>
      <c r="C4" s="2"/>
      <c r="D4" s="2"/>
      <c r="E4" s="2"/>
      <c r="F4" s="2"/>
      <c r="G4" s="27"/>
      <c r="H4" s="27"/>
      <c r="I4" s="3"/>
      <c r="J4" s="3"/>
      <c r="K4" s="3"/>
      <c r="L4" s="3"/>
      <c r="M4" s="3"/>
      <c r="N4" s="31"/>
      <c r="O4" s="3"/>
      <c r="P4" s="3"/>
      <c r="Q4" s="19"/>
    </row>
    <row r="5" spans="1:17" ht="18" customHeight="1" x14ac:dyDescent="0.25">
      <c r="A5" s="2"/>
      <c r="B5" s="2"/>
      <c r="C5" s="2"/>
      <c r="D5" s="2"/>
      <c r="E5" s="2"/>
      <c r="F5" s="2"/>
      <c r="G5" s="27"/>
      <c r="H5" s="27"/>
      <c r="I5" s="33" t="s">
        <v>1</v>
      </c>
      <c r="J5" s="33"/>
      <c r="K5" s="33"/>
      <c r="L5" s="33"/>
      <c r="M5" s="33"/>
      <c r="N5" s="33"/>
      <c r="O5" s="33"/>
      <c r="P5" s="33"/>
      <c r="Q5" s="19"/>
    </row>
    <row r="6" spans="1:17" ht="20.25" customHeight="1" x14ac:dyDescent="0.25">
      <c r="A6" s="2"/>
      <c r="B6" s="2"/>
      <c r="C6" s="2"/>
      <c r="D6" s="2"/>
      <c r="E6" s="2"/>
      <c r="F6" s="2"/>
      <c r="G6" s="27"/>
      <c r="H6" s="27"/>
      <c r="I6" s="34" t="s">
        <v>0</v>
      </c>
      <c r="J6" s="34"/>
      <c r="K6" s="34"/>
      <c r="L6" s="34"/>
      <c r="M6" s="34"/>
      <c r="N6" s="34"/>
      <c r="O6" s="34"/>
      <c r="P6" s="34"/>
      <c r="Q6" s="19"/>
    </row>
    <row r="7" spans="1:17" ht="16.5" customHeight="1" x14ac:dyDescent="0.25">
      <c r="A7" s="2"/>
      <c r="B7" s="2"/>
      <c r="C7" s="2"/>
      <c r="D7" s="2"/>
      <c r="E7" s="2"/>
      <c r="F7" s="2"/>
      <c r="G7" s="27"/>
      <c r="H7" s="27"/>
      <c r="I7" s="34" t="s">
        <v>2</v>
      </c>
      <c r="J7" s="34"/>
      <c r="K7" s="34"/>
      <c r="L7" s="34"/>
      <c r="M7" s="34"/>
      <c r="N7" s="34"/>
      <c r="O7" s="34"/>
      <c r="P7" s="34"/>
      <c r="Q7" s="19"/>
    </row>
    <row r="8" spans="1:17" ht="16.5" customHeight="1" x14ac:dyDescent="0.25">
      <c r="A8" s="2"/>
      <c r="B8" s="2"/>
      <c r="C8" s="2"/>
      <c r="D8" s="2"/>
      <c r="E8" s="2"/>
      <c r="F8" s="2"/>
      <c r="G8" s="27"/>
      <c r="H8" s="27"/>
      <c r="I8" s="2"/>
      <c r="J8" s="4"/>
      <c r="K8" s="4"/>
      <c r="L8" s="4"/>
      <c r="M8" s="4"/>
      <c r="N8" s="4"/>
      <c r="O8" s="4"/>
      <c r="P8" s="2"/>
      <c r="Q8" s="19"/>
    </row>
    <row r="9" spans="1:17" ht="12.75" customHeight="1" x14ac:dyDescent="0.25">
      <c r="A9" s="2"/>
      <c r="B9" s="2"/>
      <c r="C9" s="2"/>
      <c r="D9" s="2"/>
      <c r="E9" s="2"/>
      <c r="F9" s="2"/>
      <c r="G9" s="27"/>
      <c r="H9" s="27"/>
      <c r="I9" s="2"/>
      <c r="J9" s="5"/>
      <c r="K9" s="5"/>
      <c r="L9" s="5"/>
      <c r="M9" s="5"/>
      <c r="N9" s="5"/>
      <c r="O9" s="5"/>
      <c r="P9" s="2"/>
      <c r="Q9" s="19"/>
    </row>
    <row r="10" spans="1:17" ht="41.25" customHeight="1" x14ac:dyDescent="0.25">
      <c r="A10" s="35" t="s">
        <v>3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19"/>
    </row>
    <row r="11" spans="1:17" ht="18.75" x14ac:dyDescent="0.25">
      <c r="A11" s="2"/>
      <c r="B11" s="2"/>
      <c r="C11" s="2"/>
      <c r="D11" s="2"/>
      <c r="E11" s="2"/>
      <c r="F11" s="2"/>
      <c r="G11" s="27"/>
      <c r="H11" s="27"/>
      <c r="I11" s="2"/>
      <c r="J11" s="2"/>
      <c r="K11" s="2"/>
      <c r="L11" s="2"/>
      <c r="M11" s="2"/>
      <c r="N11" s="32"/>
      <c r="O11" s="2"/>
      <c r="P11" s="2"/>
      <c r="Q11" s="19"/>
    </row>
    <row r="12" spans="1:17" ht="16.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19"/>
      <c r="M12" s="19"/>
      <c r="N12" s="19"/>
      <c r="O12" s="19"/>
      <c r="P12" s="20" t="s">
        <v>4</v>
      </c>
      <c r="Q12" s="19"/>
    </row>
    <row r="13" spans="1:17" ht="32.25" customHeight="1" x14ac:dyDescent="0.25">
      <c r="A13" s="41" t="s">
        <v>5</v>
      </c>
      <c r="B13" s="41" t="s">
        <v>6</v>
      </c>
      <c r="C13" s="42" t="s">
        <v>7</v>
      </c>
      <c r="D13" s="36" t="s">
        <v>8</v>
      </c>
      <c r="E13" s="36"/>
      <c r="F13" s="36"/>
      <c r="G13" s="36"/>
      <c r="H13" s="36"/>
      <c r="I13" s="36"/>
      <c r="J13" s="36" t="s">
        <v>9</v>
      </c>
      <c r="K13" s="36"/>
      <c r="L13" s="36"/>
      <c r="M13" s="37" t="s">
        <v>10</v>
      </c>
      <c r="N13" s="38"/>
      <c r="O13" s="39"/>
      <c r="P13" s="41" t="s">
        <v>11</v>
      </c>
      <c r="Q13" s="21"/>
    </row>
    <row r="14" spans="1:17" ht="291.75" customHeight="1" x14ac:dyDescent="0.25">
      <c r="A14" s="41"/>
      <c r="B14" s="41"/>
      <c r="C14" s="42"/>
      <c r="D14" s="8" t="s">
        <v>12</v>
      </c>
      <c r="E14" s="8" t="s">
        <v>13</v>
      </c>
      <c r="F14" s="8" t="s">
        <v>14</v>
      </c>
      <c r="G14" s="28" t="s">
        <v>29</v>
      </c>
      <c r="H14" s="28" t="s">
        <v>30</v>
      </c>
      <c r="I14" s="9" t="s">
        <v>15</v>
      </c>
      <c r="J14" s="10" t="s">
        <v>16</v>
      </c>
      <c r="K14" s="10" t="s">
        <v>17</v>
      </c>
      <c r="L14" s="22" t="s">
        <v>31</v>
      </c>
      <c r="M14" s="22" t="s">
        <v>18</v>
      </c>
      <c r="N14" s="22" t="s">
        <v>32</v>
      </c>
      <c r="O14" s="22" t="s">
        <v>19</v>
      </c>
      <c r="P14" s="41"/>
      <c r="Q14" s="21"/>
    </row>
    <row r="15" spans="1:17" ht="21.75" customHeight="1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29">
        <v>7</v>
      </c>
      <c r="H15" s="29">
        <v>8</v>
      </c>
      <c r="I15" s="7">
        <v>9</v>
      </c>
      <c r="J15" s="7">
        <v>10</v>
      </c>
      <c r="K15" s="7">
        <v>11</v>
      </c>
      <c r="L15" s="7">
        <v>12</v>
      </c>
      <c r="M15" s="7">
        <v>13</v>
      </c>
      <c r="N15" s="30">
        <v>14</v>
      </c>
      <c r="O15" s="7">
        <v>15</v>
      </c>
      <c r="P15" s="7">
        <v>16</v>
      </c>
      <c r="Q15" s="21"/>
    </row>
    <row r="16" spans="1:17" ht="15.75" customHeight="1" x14ac:dyDescent="0.25">
      <c r="A16" s="11">
        <v>1</v>
      </c>
      <c r="B16" s="12" t="s">
        <v>20</v>
      </c>
      <c r="C16" s="13">
        <v>3572100</v>
      </c>
      <c r="D16" s="13">
        <f>8596474-6000000</f>
        <v>2596474</v>
      </c>
      <c r="E16" s="13">
        <v>200000</v>
      </c>
      <c r="F16" s="13">
        <v>59862</v>
      </c>
      <c r="G16" s="13">
        <v>8500</v>
      </c>
      <c r="H16" s="13">
        <v>0</v>
      </c>
      <c r="I16" s="14">
        <v>0</v>
      </c>
      <c r="J16" s="15">
        <v>16200</v>
      </c>
      <c r="K16" s="15">
        <v>7400</v>
      </c>
      <c r="L16" s="23">
        <f>796000+99966.56</f>
        <v>895966.56</v>
      </c>
      <c r="M16" s="23">
        <v>35429055.670000002</v>
      </c>
      <c r="N16" s="23">
        <v>1958520</v>
      </c>
      <c r="O16" s="23">
        <f>7867400</f>
        <v>7867400</v>
      </c>
      <c r="P16" s="14">
        <f>C16+D16+I16+J16+L16+K16+M16+E16+F16+O16+G16+H16+N16</f>
        <v>52611478.230000004</v>
      </c>
      <c r="Q16" s="21"/>
    </row>
    <row r="17" spans="1:17" ht="16.5" customHeight="1" x14ac:dyDescent="0.25">
      <c r="A17" s="11">
        <v>2</v>
      </c>
      <c r="B17" s="12" t="s">
        <v>21</v>
      </c>
      <c r="C17" s="13">
        <v>30541800</v>
      </c>
      <c r="D17" s="23">
        <f>27636076.45+2903823.14+150381+700000+2368209.07</f>
        <v>33758489.659999996</v>
      </c>
      <c r="E17" s="13">
        <v>0</v>
      </c>
      <c r="F17" s="13">
        <v>67345</v>
      </c>
      <c r="G17" s="13">
        <v>71800</v>
      </c>
      <c r="H17" s="13">
        <v>0</v>
      </c>
      <c r="I17" s="14">
        <v>0</v>
      </c>
      <c r="J17" s="15">
        <v>12100</v>
      </c>
      <c r="K17" s="15">
        <v>5600</v>
      </c>
      <c r="L17" s="23">
        <v>72972.12</v>
      </c>
      <c r="M17" s="23">
        <v>0</v>
      </c>
      <c r="N17" s="23">
        <v>0</v>
      </c>
      <c r="O17" s="23">
        <v>0</v>
      </c>
      <c r="P17" s="14">
        <f t="shared" ref="P17:P22" si="0">C17+D17+I17+J17+L17+K17+M17+E17+F17+O17+G17+H17+N17</f>
        <v>64530106.779999994</v>
      </c>
      <c r="Q17" s="24"/>
    </row>
    <row r="18" spans="1:17" ht="16.5" customHeight="1" x14ac:dyDescent="0.25">
      <c r="A18" s="11">
        <v>3</v>
      </c>
      <c r="B18" s="12" t="s">
        <v>22</v>
      </c>
      <c r="C18" s="13">
        <v>7235600</v>
      </c>
      <c r="D18" s="23">
        <f>4743421.5+171864+440467.38</f>
        <v>5355752.88</v>
      </c>
      <c r="E18" s="13">
        <v>0</v>
      </c>
      <c r="F18" s="13">
        <v>59862</v>
      </c>
      <c r="G18" s="13">
        <v>0</v>
      </c>
      <c r="H18" s="13">
        <v>650000</v>
      </c>
      <c r="I18" s="14">
        <v>0</v>
      </c>
      <c r="J18" s="15">
        <v>22900</v>
      </c>
      <c r="K18" s="15">
        <v>10500</v>
      </c>
      <c r="L18" s="23">
        <v>805300</v>
      </c>
      <c r="M18" s="23">
        <v>3538322.5</v>
      </c>
      <c r="N18" s="23">
        <v>0</v>
      </c>
      <c r="O18" s="23">
        <v>0</v>
      </c>
      <c r="P18" s="14">
        <f t="shared" si="0"/>
        <v>17678237.379999999</v>
      </c>
      <c r="Q18" s="24"/>
    </row>
    <row r="19" spans="1:17" ht="16.5" customHeight="1" x14ac:dyDescent="0.25">
      <c r="A19" s="11">
        <v>4</v>
      </c>
      <c r="B19" s="12" t="s">
        <v>23</v>
      </c>
      <c r="C19" s="13">
        <v>3811600</v>
      </c>
      <c r="D19" s="23">
        <f>4795410+193347</f>
        <v>4988757</v>
      </c>
      <c r="E19" s="13">
        <v>0</v>
      </c>
      <c r="F19" s="13">
        <v>59862</v>
      </c>
      <c r="G19" s="13">
        <v>66700</v>
      </c>
      <c r="H19" s="13">
        <v>1000000</v>
      </c>
      <c r="I19" s="14">
        <v>0</v>
      </c>
      <c r="J19" s="15">
        <v>13500</v>
      </c>
      <c r="K19" s="15">
        <v>6200</v>
      </c>
      <c r="L19" s="23">
        <f>796000+122000</f>
        <v>918000</v>
      </c>
      <c r="M19" s="23">
        <v>0</v>
      </c>
      <c r="N19" s="23">
        <v>2447437.5</v>
      </c>
      <c r="O19" s="23">
        <v>5669640</v>
      </c>
      <c r="P19" s="14">
        <f t="shared" si="0"/>
        <v>18981696.5</v>
      </c>
      <c r="Q19" s="24"/>
    </row>
    <row r="20" spans="1:17" ht="16.5" customHeight="1" x14ac:dyDescent="0.25">
      <c r="A20" s="11">
        <v>5</v>
      </c>
      <c r="B20" s="12" t="s">
        <v>24</v>
      </c>
      <c r="C20" s="13">
        <v>3777800</v>
      </c>
      <c r="D20" s="23">
        <f>12709012.29-2268500</f>
        <v>10440512.289999999</v>
      </c>
      <c r="E20" s="13">
        <v>0</v>
      </c>
      <c r="F20" s="13">
        <v>59862</v>
      </c>
      <c r="G20" s="13">
        <v>53000</v>
      </c>
      <c r="H20" s="13">
        <v>0</v>
      </c>
      <c r="I20" s="14">
        <v>0</v>
      </c>
      <c r="J20" s="15">
        <v>17600</v>
      </c>
      <c r="K20" s="15">
        <v>8000</v>
      </c>
      <c r="L20" s="23">
        <v>899061.32</v>
      </c>
      <c r="M20" s="23">
        <v>2115783.4300000002</v>
      </c>
      <c r="N20" s="23">
        <v>0</v>
      </c>
      <c r="O20" s="23">
        <v>0</v>
      </c>
      <c r="P20" s="14">
        <f t="shared" si="0"/>
        <v>17371619.039999999</v>
      </c>
      <c r="Q20" s="24"/>
    </row>
    <row r="21" spans="1:17" ht="16.5" customHeight="1" x14ac:dyDescent="0.25">
      <c r="A21" s="11">
        <v>6</v>
      </c>
      <c r="B21" s="12" t="s">
        <v>25</v>
      </c>
      <c r="C21" s="13">
        <v>30403000</v>
      </c>
      <c r="D21" s="13">
        <v>14521483.470000001</v>
      </c>
      <c r="E21" s="13">
        <v>0</v>
      </c>
      <c r="F21" s="13">
        <v>67345</v>
      </c>
      <c r="G21" s="13">
        <v>0</v>
      </c>
      <c r="H21" s="13">
        <v>800000</v>
      </c>
      <c r="I21" s="14">
        <v>0</v>
      </c>
      <c r="J21" s="15">
        <v>33700</v>
      </c>
      <c r="K21" s="15">
        <v>15400</v>
      </c>
      <c r="L21" s="23">
        <v>398000</v>
      </c>
      <c r="M21" s="23">
        <v>0</v>
      </c>
      <c r="N21" s="23">
        <v>0</v>
      </c>
      <c r="O21" s="23">
        <v>0</v>
      </c>
      <c r="P21" s="14">
        <f t="shared" si="0"/>
        <v>46238928.469999999</v>
      </c>
      <c r="Q21" s="24"/>
    </row>
    <row r="22" spans="1:17" ht="16.5" customHeight="1" x14ac:dyDescent="0.25">
      <c r="A22" s="11">
        <v>7</v>
      </c>
      <c r="B22" s="12" t="s">
        <v>26</v>
      </c>
      <c r="C22" s="13">
        <v>61562000</v>
      </c>
      <c r="D22" s="13">
        <f>17186.4</f>
        <v>17186.400000000001</v>
      </c>
      <c r="E22" s="13">
        <v>0</v>
      </c>
      <c r="F22" s="13">
        <f>54507244.65</f>
        <v>54507244.649999999</v>
      </c>
      <c r="G22" s="13">
        <v>0</v>
      </c>
      <c r="H22" s="13">
        <v>0</v>
      </c>
      <c r="I22" s="14">
        <f>1169100-864640</f>
        <v>304460</v>
      </c>
      <c r="J22" s="15">
        <v>0</v>
      </c>
      <c r="K22" s="15">
        <v>0</v>
      </c>
      <c r="L22" s="23">
        <v>0</v>
      </c>
      <c r="M22" s="23">
        <v>0</v>
      </c>
      <c r="N22" s="23">
        <v>0</v>
      </c>
      <c r="O22" s="23">
        <v>0</v>
      </c>
      <c r="P22" s="14">
        <f t="shared" si="0"/>
        <v>116390891.05</v>
      </c>
      <c r="Q22" s="24"/>
    </row>
    <row r="23" spans="1:17" ht="18.75" customHeight="1" x14ac:dyDescent="0.25">
      <c r="A23" s="16"/>
      <c r="B23" s="17" t="s">
        <v>27</v>
      </c>
      <c r="C23" s="18">
        <f>C17+C18+C21+C22+C19+C20+C16</f>
        <v>140903900</v>
      </c>
      <c r="D23" s="18">
        <f>D17+D18+D21+D22+D19+D20+D16</f>
        <v>71678655.699999988</v>
      </c>
      <c r="E23" s="18">
        <f t="shared" ref="E23:O23" si="1">E17+E18+E21+E22+E19+E20+E16</f>
        <v>200000</v>
      </c>
      <c r="F23" s="18">
        <f t="shared" si="1"/>
        <v>54881382.649999999</v>
      </c>
      <c r="G23" s="18">
        <f t="shared" si="1"/>
        <v>200000</v>
      </c>
      <c r="H23" s="18">
        <f t="shared" si="1"/>
        <v>2450000</v>
      </c>
      <c r="I23" s="18">
        <f t="shared" si="1"/>
        <v>304460</v>
      </c>
      <c r="J23" s="18">
        <f t="shared" si="1"/>
        <v>116000</v>
      </c>
      <c r="K23" s="18">
        <f t="shared" si="1"/>
        <v>53100</v>
      </c>
      <c r="L23" s="18">
        <f t="shared" si="1"/>
        <v>3989300</v>
      </c>
      <c r="M23" s="18">
        <f t="shared" si="1"/>
        <v>41083161.600000001</v>
      </c>
      <c r="N23" s="18">
        <f>N16+N17+N18+N19+N20+N21+N22</f>
        <v>4405957.5</v>
      </c>
      <c r="O23" s="18">
        <f t="shared" si="1"/>
        <v>13537040</v>
      </c>
      <c r="P23" s="25">
        <f>C23+D23+I23+J23+L23+K23+M23+E23+F23+O23+G23+H23+N23</f>
        <v>333802957.44999999</v>
      </c>
      <c r="Q23" s="6"/>
    </row>
    <row r="24" spans="1:17" x14ac:dyDescent="0.25">
      <c r="A24" s="40" t="s">
        <v>28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17" x14ac:dyDescent="0.25">
      <c r="D25" s="26"/>
      <c r="J25" s="26"/>
      <c r="M25" s="26"/>
    </row>
    <row r="27" spans="1:17" x14ac:dyDescent="0.25">
      <c r="D27" s="26"/>
      <c r="P27" s="26"/>
    </row>
    <row r="29" spans="1:17" x14ac:dyDescent="0.25">
      <c r="D29" s="26"/>
      <c r="P29" s="26"/>
    </row>
  </sheetData>
  <mergeCells count="15">
    <mergeCell ref="A24:P24"/>
    <mergeCell ref="A13:A14"/>
    <mergeCell ref="B13:B14"/>
    <mergeCell ref="C13:C14"/>
    <mergeCell ref="P13:P14"/>
    <mergeCell ref="I7:P7"/>
    <mergeCell ref="A10:P10"/>
    <mergeCell ref="D13:I13"/>
    <mergeCell ref="J13:L13"/>
    <mergeCell ref="M13:O13"/>
    <mergeCell ref="I1:P1"/>
    <mergeCell ref="I2:P2"/>
    <mergeCell ref="I3:P3"/>
    <mergeCell ref="I5:P5"/>
    <mergeCell ref="I6:P6"/>
  </mergeCells>
  <printOptions horizontalCentered="1"/>
  <pageMargins left="0.78740157480314965" right="0.59055118110236227" top="0.98425196850393704" bottom="0.59055118110236227" header="0.51181102362204722" footer="0.11811023622047245"/>
  <pageSetup paperSize="9" scale="45" firstPageNumber="0" fitToHeight="3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2020 год</vt:lpstr>
      <vt:lpstr>'на 2020 год'!Print_Area_0</vt:lpstr>
      <vt:lpstr>'на 2020 год'!Заголовки_для_печати</vt:lpstr>
      <vt:lpstr>'на 2020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3</cp:revision>
  <cp:lastPrinted>2024-12-16T12:33:13Z</cp:lastPrinted>
  <dcterms:created xsi:type="dcterms:W3CDTF">2015-11-07T05:36:00Z</dcterms:created>
  <dcterms:modified xsi:type="dcterms:W3CDTF">2024-12-17T06:19:53Z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1049-11.2.0.9984</vt:lpwstr>
  </property>
</Properties>
</file>