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ksimenkoMV\Desktop\Исх письма\"/>
    </mc:Choice>
  </mc:AlternateContent>
  <bookViews>
    <workbookView xWindow="360" yWindow="15" windowWidth="20955" windowHeight="9720" firstSheet="1" activeTab="1"/>
  </bookViews>
  <sheets>
    <sheet name="Лист1" sheetId="1" r:id="rId1"/>
    <sheet name="Перечень сроки источники" sheetId="2" r:id="rId2"/>
    <sheet name="справочники" sheetId="3" r:id="rId3"/>
    <sheet name="справочник по ФОИВ" sheetId="4" r:id="rId4"/>
    <sheet name="Лист3" sheetId="5" r:id="rId5"/>
    <sheet name="Лист2" sheetId="6" r:id="rId6"/>
    <sheet name="Характеристика мероприятий" sheetId="7" r:id="rId7"/>
    <sheet name="справочник виды объектов СОСТ" sheetId="8" r:id="rId8"/>
  </sheets>
  <externalReferences>
    <externalReference r:id="rId9"/>
  </externalReferences>
  <definedNames>
    <definedName name="_xlnm._FilterDatabase" localSheetId="1" hidden="1">'Перечень сроки источники'!$B$9:$N$41</definedName>
    <definedName name="_xlnm._FilterDatabase" localSheetId="3" hidden="1">'справочник по ФОИВ'!$A$2:$J$645</definedName>
    <definedName name="_xlnm._FilterDatabase" localSheetId="2" hidden="1">справочники!$I$2:$I$37</definedName>
    <definedName name="_xlnm._FilterDatabase" localSheetId="6" hidden="1">'Характеристика мероприятий'!$D$6:$V$6</definedName>
    <definedName name="Print_Titles" localSheetId="1">'Перечень сроки источники'!$6:$9</definedName>
    <definedName name="Print_Titles" localSheetId="6">'Характеристика мероприятий'!$4:$6</definedName>
    <definedName name="Z_B402A475_D727_4D11_A715_5754AF9248F6_.wvu.FilterData" localSheetId="1" hidden="1">'Перечень сроки источники'!$B$9:$N$41</definedName>
    <definedName name="Z_B402A475_D727_4D11_A715_5754AF9248F6_.wvu.FilterData" localSheetId="3" hidden="1">'справочник по ФОИВ'!$A$2:$J$645</definedName>
    <definedName name="Z_B402A475_D727_4D11_A715_5754AF9248F6_.wvu.FilterData" localSheetId="2" hidden="1">справочники!$I$2:$I$37</definedName>
    <definedName name="Z_B402A475_D727_4D11_A715_5754AF9248F6_.wvu.FilterData" localSheetId="6" hidden="1">'Характеристика мероприятий'!$D$6:$V$6</definedName>
    <definedName name="Z_B402A475_D727_4D11_A715_5754AF9248F6_.wvu.PrintArea" localSheetId="1" hidden="1">'Перечень сроки источники'!$A$1:$BV$46</definedName>
    <definedName name="Муниципалитеты_п2">[1]TechSheet!$R$56:$R$70</definedName>
    <definedName name="_xlnm.Print_Area" localSheetId="1">'Перечень сроки источники'!$A$1:$BV$13</definedName>
    <definedName name="_xlnm.Print_Area" localSheetId="6">'Характеристика мероприятий'!$A$1:$V$9</definedName>
  </definedNames>
  <calcPr calcId="152511"/>
  <customWorkbookViews>
    <customWorkbookView name="Окулов Дмитрий Владимирович - Личное представление" guid="{B402A475-D727-4D11-A715-5754AF9248F6}" mergeInterval="0" personalView="1" windowWidth="1920" windowHeight="1040" activeSheetId="2"/>
  </customWorkbookViews>
</workbook>
</file>

<file path=xl/calcChain.xml><?xml version="1.0" encoding="utf-8"?>
<calcChain xmlns="http://schemas.openxmlformats.org/spreadsheetml/2006/main">
  <c r="I8" i="7" l="1"/>
  <c r="I7" i="7"/>
  <c r="H37" i="7" l="1"/>
  <c r="G37" i="7"/>
  <c r="C37" i="7"/>
  <c r="B37" i="7"/>
  <c r="H36" i="7"/>
  <c r="G36" i="7"/>
  <c r="C36" i="7"/>
  <c r="B36" i="7"/>
  <c r="H35" i="7"/>
  <c r="G35" i="7"/>
  <c r="C35" i="7"/>
  <c r="B35" i="7"/>
  <c r="H34" i="7"/>
  <c r="G34" i="7"/>
  <c r="C34" i="7"/>
  <c r="B34" i="7"/>
  <c r="H33" i="7"/>
  <c r="G33" i="7"/>
  <c r="C33" i="7"/>
  <c r="B33" i="7"/>
  <c r="H32" i="7"/>
  <c r="G32" i="7"/>
  <c r="C32" i="7"/>
  <c r="B32" i="7"/>
  <c r="H31" i="7"/>
  <c r="G31" i="7"/>
  <c r="C31" i="7"/>
  <c r="B31" i="7"/>
  <c r="H30" i="7"/>
  <c r="G30" i="7"/>
  <c r="C30" i="7"/>
  <c r="B30" i="7"/>
  <c r="H29" i="7"/>
  <c r="G29" i="7"/>
  <c r="C29" i="7"/>
  <c r="B29" i="7"/>
  <c r="H28" i="7"/>
  <c r="G28" i="7"/>
  <c r="C28" i="7"/>
  <c r="B28" i="7"/>
  <c r="H27" i="7"/>
  <c r="G27" i="7"/>
  <c r="C27" i="7"/>
  <c r="B27" i="7"/>
  <c r="H26" i="7"/>
  <c r="G26" i="7"/>
  <c r="C26" i="7"/>
  <c r="B26" i="7"/>
  <c r="H25" i="7"/>
  <c r="G25" i="7"/>
  <c r="C25" i="7"/>
  <c r="B25" i="7"/>
  <c r="H24" i="7"/>
  <c r="G24" i="7"/>
  <c r="C24" i="7"/>
  <c r="B24" i="7"/>
  <c r="H23" i="7"/>
  <c r="G23" i="7"/>
  <c r="C23" i="7"/>
  <c r="B23" i="7"/>
  <c r="H22" i="7"/>
  <c r="G22" i="7"/>
  <c r="C22" i="7"/>
  <c r="B22" i="7"/>
  <c r="K21" i="7"/>
  <c r="H21" i="7"/>
  <c r="G21" i="7"/>
  <c r="C21" i="7"/>
  <c r="B21" i="7"/>
  <c r="K20" i="7"/>
  <c r="H20" i="7"/>
  <c r="G20" i="7"/>
  <c r="C20" i="7"/>
  <c r="B20" i="7"/>
  <c r="K19" i="7"/>
  <c r="H19" i="7"/>
  <c r="G19" i="7"/>
  <c r="C19" i="7"/>
  <c r="B19" i="7"/>
  <c r="K18" i="7"/>
  <c r="H18" i="7"/>
  <c r="G18" i="7"/>
  <c r="C18" i="7"/>
  <c r="B18" i="7"/>
  <c r="K17" i="7"/>
  <c r="H17" i="7"/>
  <c r="G17" i="7"/>
  <c r="C17" i="7"/>
  <c r="B17" i="7"/>
  <c r="K16" i="7"/>
  <c r="H16" i="7"/>
  <c r="G16" i="7"/>
  <c r="C16" i="7"/>
  <c r="B16" i="7"/>
  <c r="K15" i="7"/>
  <c r="H15" i="7"/>
  <c r="G15" i="7"/>
  <c r="C15" i="7"/>
  <c r="B15" i="7"/>
  <c r="H14" i="7"/>
  <c r="G14" i="7"/>
  <c r="C14" i="7"/>
  <c r="B14" i="7"/>
  <c r="H13" i="7"/>
  <c r="G13" i="7"/>
  <c r="C13" i="7"/>
  <c r="B13" i="7"/>
  <c r="H12" i="7"/>
  <c r="G12" i="7"/>
  <c r="C12" i="7"/>
  <c r="B12" i="7"/>
  <c r="H11" i="7"/>
  <c r="G11" i="7"/>
  <c r="C11" i="7"/>
  <c r="B11" i="7"/>
  <c r="H10" i="7"/>
  <c r="G10" i="7"/>
  <c r="C10" i="7"/>
  <c r="B10" i="7"/>
  <c r="H9" i="7"/>
  <c r="G9" i="7"/>
  <c r="C9" i="7"/>
  <c r="B9" i="7"/>
  <c r="H8" i="7"/>
  <c r="G8" i="7"/>
  <c r="C8" i="7"/>
  <c r="B8" i="7"/>
  <c r="H7" i="7"/>
  <c r="G7" i="7"/>
  <c r="C7" i="7"/>
  <c r="B7" i="7"/>
  <c r="BN41" i="2"/>
  <c r="BO41" i="2" s="1"/>
  <c r="CB41" i="2" s="1"/>
  <c r="BD41" i="2"/>
  <c r="BE41" i="2" s="1"/>
  <c r="CA41" i="2" s="1"/>
  <c r="AT41" i="2"/>
  <c r="AU41" i="2" s="1"/>
  <c r="BZ41" i="2" s="1"/>
  <c r="AJ41" i="2"/>
  <c r="Z41" i="2"/>
  <c r="AA41" i="2" s="1"/>
  <c r="BX41" i="2" s="1"/>
  <c r="X41" i="2"/>
  <c r="W41" i="2"/>
  <c r="V41" i="2"/>
  <c r="U41" i="2"/>
  <c r="S41" i="2"/>
  <c r="R41" i="2"/>
  <c r="P41" i="2" s="1"/>
  <c r="BN40" i="2"/>
  <c r="BM40" i="2" s="1"/>
  <c r="BD40" i="2"/>
  <c r="AT40" i="2"/>
  <c r="AU40" i="2" s="1"/>
  <c r="BZ40" i="2" s="1"/>
  <c r="AS40" i="2"/>
  <c r="AJ40" i="2"/>
  <c r="AK40" i="2" s="1"/>
  <c r="BY40" i="2" s="1"/>
  <c r="Z40" i="2"/>
  <c r="AA40" i="2" s="1"/>
  <c r="BX40" i="2" s="1"/>
  <c r="X40" i="2"/>
  <c r="W40" i="2"/>
  <c r="V40" i="2"/>
  <c r="U40" i="2"/>
  <c r="S40" i="2"/>
  <c r="R40" i="2"/>
  <c r="BN39" i="2"/>
  <c r="BO39" i="2" s="1"/>
  <c r="CB39" i="2" s="1"/>
  <c r="BD39" i="2"/>
  <c r="BE39" i="2" s="1"/>
  <c r="CA39" i="2" s="1"/>
  <c r="AT39" i="2"/>
  <c r="AS39" i="2" s="1"/>
  <c r="AJ39" i="2"/>
  <c r="AK39" i="2" s="1"/>
  <c r="BY39" i="2" s="1"/>
  <c r="Z39" i="2"/>
  <c r="AA39" i="2" s="1"/>
  <c r="BX39" i="2" s="1"/>
  <c r="X39" i="2"/>
  <c r="W39" i="2"/>
  <c r="V39" i="2"/>
  <c r="U39" i="2"/>
  <c r="S39" i="2"/>
  <c r="R39" i="2"/>
  <c r="P39" i="2" s="1"/>
  <c r="BN38" i="2"/>
  <c r="BM38" i="2" s="1"/>
  <c r="BD38" i="2"/>
  <c r="BE38" i="2" s="1"/>
  <c r="CA38" i="2" s="1"/>
  <c r="AT38" i="2"/>
  <c r="AU38" i="2" s="1"/>
  <c r="BZ38" i="2" s="1"/>
  <c r="AJ38" i="2"/>
  <c r="AK38" i="2" s="1"/>
  <c r="BY38" i="2" s="1"/>
  <c r="AA38" i="2"/>
  <c r="BX38" i="2" s="1"/>
  <c r="Z38" i="2"/>
  <c r="Y38" i="2"/>
  <c r="X38" i="2"/>
  <c r="W38" i="2"/>
  <c r="V38" i="2"/>
  <c r="U38" i="2"/>
  <c r="S38" i="2"/>
  <c r="R38" i="2"/>
  <c r="P38" i="2" s="1"/>
  <c r="BN37" i="2"/>
  <c r="BO37" i="2" s="1"/>
  <c r="CB37" i="2" s="1"/>
  <c r="BE37" i="2"/>
  <c r="CA37" i="2" s="1"/>
  <c r="BD37" i="2"/>
  <c r="BC37" i="2"/>
  <c r="AT37" i="2"/>
  <c r="AS37" i="2" s="1"/>
  <c r="AJ37" i="2"/>
  <c r="Z37" i="2"/>
  <c r="AA37" i="2" s="1"/>
  <c r="BX37" i="2" s="1"/>
  <c r="Y37" i="2"/>
  <c r="X37" i="2"/>
  <c r="W37" i="2"/>
  <c r="V37" i="2"/>
  <c r="U37" i="2"/>
  <c r="S37" i="2"/>
  <c r="R37" i="2"/>
  <c r="P37" i="2" s="1"/>
  <c r="BN36" i="2"/>
  <c r="BO36" i="2" s="1"/>
  <c r="CB36" i="2" s="1"/>
  <c r="BD36" i="2"/>
  <c r="AT36" i="2"/>
  <c r="AU36" i="2" s="1"/>
  <c r="BZ36" i="2" s="1"/>
  <c r="AJ36" i="2"/>
  <c r="AK36" i="2" s="1"/>
  <c r="BY36" i="2" s="1"/>
  <c r="Z36" i="2"/>
  <c r="Y36" i="2" s="1"/>
  <c r="X36" i="2"/>
  <c r="W36" i="2"/>
  <c r="V36" i="2"/>
  <c r="U36" i="2"/>
  <c r="S36" i="2"/>
  <c r="R36" i="2"/>
  <c r="BN35" i="2"/>
  <c r="BO35" i="2" s="1"/>
  <c r="CB35" i="2" s="1"/>
  <c r="BM35" i="2"/>
  <c r="BD35" i="2"/>
  <c r="BE35" i="2" s="1"/>
  <c r="CA35" i="2" s="1"/>
  <c r="BC35" i="2"/>
  <c r="AT35" i="2"/>
  <c r="AS35" i="2" s="1"/>
  <c r="AJ35" i="2"/>
  <c r="AK35" i="2" s="1"/>
  <c r="BY35" i="2" s="1"/>
  <c r="Z35" i="2"/>
  <c r="AA35" i="2" s="1"/>
  <c r="BX35" i="2" s="1"/>
  <c r="X35" i="2"/>
  <c r="W35" i="2"/>
  <c r="V35" i="2"/>
  <c r="U35" i="2"/>
  <c r="S35" i="2"/>
  <c r="R35" i="2"/>
  <c r="BN34" i="2"/>
  <c r="BM34" i="2" s="1"/>
  <c r="BD34" i="2"/>
  <c r="BE34" i="2" s="1"/>
  <c r="CA34" i="2" s="1"/>
  <c r="AT34" i="2"/>
  <c r="AU34" i="2" s="1"/>
  <c r="BZ34" i="2" s="1"/>
  <c r="AJ34" i="2"/>
  <c r="AI34" i="2" s="1"/>
  <c r="Z34" i="2"/>
  <c r="Y34" i="2" s="1"/>
  <c r="X34" i="2"/>
  <c r="W34" i="2"/>
  <c r="V34" i="2"/>
  <c r="U34" i="2"/>
  <c r="S34" i="2"/>
  <c r="R34" i="2"/>
  <c r="BN33" i="2"/>
  <c r="BO33" i="2" s="1"/>
  <c r="CB33" i="2" s="1"/>
  <c r="BD33" i="2"/>
  <c r="BC33" i="2" s="1"/>
  <c r="AU33" i="2"/>
  <c r="BZ33" i="2" s="1"/>
  <c r="AT33" i="2"/>
  <c r="AS33" i="2" s="1"/>
  <c r="AJ33" i="2"/>
  <c r="Z33" i="2"/>
  <c r="AA33" i="2" s="1"/>
  <c r="BX33" i="2" s="1"/>
  <c r="X33" i="2"/>
  <c r="W33" i="2"/>
  <c r="V33" i="2"/>
  <c r="U33" i="2"/>
  <c r="S33" i="2"/>
  <c r="P33" i="2" s="1"/>
  <c r="R33" i="2"/>
  <c r="BN32" i="2"/>
  <c r="BM32" i="2" s="1"/>
  <c r="BD32" i="2"/>
  <c r="AT32" i="2"/>
  <c r="AU32" i="2" s="1"/>
  <c r="BZ32" i="2" s="1"/>
  <c r="AJ32" i="2"/>
  <c r="AI32" i="2" s="1"/>
  <c r="Z32" i="2"/>
  <c r="Y32" i="2" s="1"/>
  <c r="X32" i="2"/>
  <c r="W32" i="2"/>
  <c r="V32" i="2"/>
  <c r="U32" i="2"/>
  <c r="S32" i="2"/>
  <c r="R32" i="2"/>
  <c r="P32" i="2" s="1"/>
  <c r="BN31" i="2"/>
  <c r="BO31" i="2" s="1"/>
  <c r="CB31" i="2" s="1"/>
  <c r="BE31" i="2"/>
  <c r="CA31" i="2" s="1"/>
  <c r="BD31" i="2"/>
  <c r="BC31" i="2" s="1"/>
  <c r="AT31" i="2"/>
  <c r="AS31" i="2" s="1"/>
  <c r="AJ31" i="2"/>
  <c r="AK31" i="2" s="1"/>
  <c r="BY31" i="2" s="1"/>
  <c r="Z31" i="2"/>
  <c r="AA31" i="2" s="1"/>
  <c r="BX31" i="2" s="1"/>
  <c r="X31" i="2"/>
  <c r="W31" i="2"/>
  <c r="V31" i="2"/>
  <c r="U31" i="2"/>
  <c r="S31" i="2"/>
  <c r="R31" i="2"/>
  <c r="BN30" i="2"/>
  <c r="BM30" i="2" s="1"/>
  <c r="BD30" i="2"/>
  <c r="BE30" i="2" s="1"/>
  <c r="CA30" i="2" s="1"/>
  <c r="AT30" i="2"/>
  <c r="AU30" i="2" s="1"/>
  <c r="BZ30" i="2" s="1"/>
  <c r="AK30" i="2"/>
  <c r="BY30" i="2" s="1"/>
  <c r="AJ30" i="2"/>
  <c r="AI30" i="2"/>
  <c r="Z30" i="2"/>
  <c r="Y30" i="2" s="1"/>
  <c r="X30" i="2"/>
  <c r="W30" i="2"/>
  <c r="V30" i="2"/>
  <c r="U30" i="2"/>
  <c r="S30" i="2"/>
  <c r="R30" i="2"/>
  <c r="BN29" i="2"/>
  <c r="BO29" i="2" s="1"/>
  <c r="CB29" i="2" s="1"/>
  <c r="BE29" i="2"/>
  <c r="CA29" i="2" s="1"/>
  <c r="BD29" i="2"/>
  <c r="BC29" i="2" s="1"/>
  <c r="AU29" i="2"/>
  <c r="BZ29" i="2" s="1"/>
  <c r="AT29" i="2"/>
  <c r="AS29" i="2" s="1"/>
  <c r="AJ29" i="2"/>
  <c r="Z29" i="2"/>
  <c r="AA29" i="2" s="1"/>
  <c r="BX29" i="2" s="1"/>
  <c r="X29" i="2"/>
  <c r="W29" i="2"/>
  <c r="V29" i="2"/>
  <c r="U29" i="2"/>
  <c r="S29" i="2"/>
  <c r="R29" i="2"/>
  <c r="BO28" i="2"/>
  <c r="CB28" i="2" s="1"/>
  <c r="BN28" i="2"/>
  <c r="BM28" i="2" s="1"/>
  <c r="BD28" i="2"/>
  <c r="AT28" i="2"/>
  <c r="AU28" i="2" s="1"/>
  <c r="BZ28" i="2" s="1"/>
  <c r="AS28" i="2"/>
  <c r="AJ28" i="2"/>
  <c r="AI28" i="2" s="1"/>
  <c r="AA28" i="2"/>
  <c r="BX28" i="2" s="1"/>
  <c r="Z28" i="2"/>
  <c r="Y28" i="2" s="1"/>
  <c r="X28" i="2"/>
  <c r="W28" i="2"/>
  <c r="V28" i="2"/>
  <c r="U28" i="2"/>
  <c r="S28" i="2"/>
  <c r="R28" i="2"/>
  <c r="BN27" i="2"/>
  <c r="BO27" i="2" s="1"/>
  <c r="CB27" i="2" s="1"/>
  <c r="BD27" i="2"/>
  <c r="BE27" i="2" s="1"/>
  <c r="CA27" i="2" s="1"/>
  <c r="AU27" i="2"/>
  <c r="BZ27" i="2" s="1"/>
  <c r="AT27" i="2"/>
  <c r="AS27" i="2" s="1"/>
  <c r="AJ27" i="2"/>
  <c r="AK27" i="2" s="1"/>
  <c r="BY27" i="2" s="1"/>
  <c r="Z27" i="2"/>
  <c r="AA27" i="2" s="1"/>
  <c r="BX27" i="2" s="1"/>
  <c r="X27" i="2"/>
  <c r="W27" i="2"/>
  <c r="V27" i="2"/>
  <c r="U27" i="2"/>
  <c r="S27" i="2"/>
  <c r="R27" i="2"/>
  <c r="BO26" i="2"/>
  <c r="CB26" i="2" s="1"/>
  <c r="BN26" i="2"/>
  <c r="BM26" i="2" s="1"/>
  <c r="BD26" i="2"/>
  <c r="BE26" i="2" s="1"/>
  <c r="CA26" i="2" s="1"/>
  <c r="AT26" i="2"/>
  <c r="AU26" i="2" s="1"/>
  <c r="BZ26" i="2" s="1"/>
  <c r="AS26" i="2"/>
  <c r="AJ26" i="2"/>
  <c r="AK26" i="2" s="1"/>
  <c r="BY26" i="2" s="1"/>
  <c r="Z26" i="2"/>
  <c r="Y26" i="2" s="1"/>
  <c r="X26" i="2"/>
  <c r="W26" i="2"/>
  <c r="V26" i="2"/>
  <c r="U26" i="2"/>
  <c r="S26" i="2"/>
  <c r="R26" i="2"/>
  <c r="BN25" i="2"/>
  <c r="BO25" i="2" s="1"/>
  <c r="CB25" i="2" s="1"/>
  <c r="BE25" i="2"/>
  <c r="CA25" i="2" s="1"/>
  <c r="BD25" i="2"/>
  <c r="BC25" i="2"/>
  <c r="AT25" i="2"/>
  <c r="AS25" i="2" s="1"/>
  <c r="AJ25" i="2"/>
  <c r="Z25" i="2"/>
  <c r="AA25" i="2" s="1"/>
  <c r="BX25" i="2" s="1"/>
  <c r="X25" i="2"/>
  <c r="W25" i="2"/>
  <c r="V25" i="2"/>
  <c r="U25" i="2"/>
  <c r="S25" i="2"/>
  <c r="P25" i="2" s="1"/>
  <c r="R25" i="2"/>
  <c r="BO24" i="2"/>
  <c r="CB24" i="2" s="1"/>
  <c r="BN24" i="2"/>
  <c r="BM24" i="2" s="1"/>
  <c r="BD24" i="2"/>
  <c r="BE24" i="2" s="1"/>
  <c r="CA24" i="2" s="1"/>
  <c r="AT24" i="2"/>
  <c r="AU24" i="2" s="1"/>
  <c r="BZ24" i="2" s="1"/>
  <c r="AS24" i="2"/>
  <c r="AJ24" i="2"/>
  <c r="AK24" i="2" s="1"/>
  <c r="BY24" i="2" s="1"/>
  <c r="Z24" i="2"/>
  <c r="Y24" i="2" s="1"/>
  <c r="X24" i="2"/>
  <c r="W24" i="2"/>
  <c r="V24" i="2"/>
  <c r="U24" i="2"/>
  <c r="S24" i="2"/>
  <c r="R24" i="2"/>
  <c r="P24" i="2" s="1"/>
  <c r="BN23" i="2"/>
  <c r="BO23" i="2" s="1"/>
  <c r="CB23" i="2" s="1"/>
  <c r="BE23" i="2"/>
  <c r="CA23" i="2" s="1"/>
  <c r="BD23" i="2"/>
  <c r="BC23" i="2"/>
  <c r="AT23" i="2"/>
  <c r="AS23" i="2" s="1"/>
  <c r="AJ23" i="2"/>
  <c r="AK23" i="2" s="1"/>
  <c r="BY23" i="2" s="1"/>
  <c r="Z23" i="2"/>
  <c r="AA23" i="2" s="1"/>
  <c r="BX23" i="2" s="1"/>
  <c r="Y23" i="2"/>
  <c r="X23" i="2"/>
  <c r="W23" i="2"/>
  <c r="V23" i="2"/>
  <c r="U23" i="2"/>
  <c r="S23" i="2"/>
  <c r="R23" i="2"/>
  <c r="P23" i="2" s="1"/>
  <c r="BN22" i="2"/>
  <c r="BM22" i="2" s="1"/>
  <c r="BD22" i="2"/>
  <c r="BE22" i="2" s="1"/>
  <c r="CA22" i="2" s="1"/>
  <c r="AT22" i="2"/>
  <c r="AU22" i="2" s="1"/>
  <c r="BZ22" i="2" s="1"/>
  <c r="AS22" i="2"/>
  <c r="AJ22" i="2"/>
  <c r="AK22" i="2" s="1"/>
  <c r="BY22" i="2" s="1"/>
  <c r="AA22" i="2"/>
  <c r="BX22" i="2" s="1"/>
  <c r="Z22" i="2"/>
  <c r="Y22" i="2" s="1"/>
  <c r="X22" i="2"/>
  <c r="W22" i="2"/>
  <c r="V22" i="2"/>
  <c r="U22" i="2"/>
  <c r="S22" i="2"/>
  <c r="R22" i="2"/>
  <c r="BN21" i="2"/>
  <c r="BO21" i="2" s="1"/>
  <c r="CB21" i="2" s="1"/>
  <c r="BD21" i="2"/>
  <c r="BE21" i="2" s="1"/>
  <c r="CA21" i="2" s="1"/>
  <c r="AT21" i="2"/>
  <c r="AS21" i="2" s="1"/>
  <c r="AJ21" i="2"/>
  <c r="AK21" i="2" s="1"/>
  <c r="BY21" i="2" s="1"/>
  <c r="Z21" i="2"/>
  <c r="AA21" i="2" s="1"/>
  <c r="BX21" i="2" s="1"/>
  <c r="X21" i="2"/>
  <c r="W21" i="2"/>
  <c r="V21" i="2"/>
  <c r="U21" i="2"/>
  <c r="S21" i="2"/>
  <c r="R21" i="2"/>
  <c r="BN20" i="2"/>
  <c r="BM20" i="2" s="1"/>
  <c r="BD20" i="2"/>
  <c r="BE20" i="2" s="1"/>
  <c r="CA20" i="2" s="1"/>
  <c r="AT20" i="2"/>
  <c r="AU20" i="2" s="1"/>
  <c r="BZ20" i="2" s="1"/>
  <c r="AJ20" i="2"/>
  <c r="AK20" i="2" s="1"/>
  <c r="BY20" i="2" s="1"/>
  <c r="Z20" i="2"/>
  <c r="Y20" i="2" s="1"/>
  <c r="X20" i="2"/>
  <c r="W20" i="2"/>
  <c r="V20" i="2"/>
  <c r="U20" i="2"/>
  <c r="S20" i="2"/>
  <c r="R20" i="2"/>
  <c r="BN19" i="2"/>
  <c r="BO19" i="2" s="1"/>
  <c r="CB19" i="2" s="1"/>
  <c r="BE19" i="2"/>
  <c r="CA19" i="2" s="1"/>
  <c r="BD19" i="2"/>
  <c r="BC19" i="2"/>
  <c r="AT19" i="2"/>
  <c r="AS19" i="2" s="1"/>
  <c r="AJ19" i="2"/>
  <c r="AK19" i="2" s="1"/>
  <c r="BY19" i="2" s="1"/>
  <c r="Z19" i="2"/>
  <c r="AA19" i="2" s="1"/>
  <c r="BX19" i="2" s="1"/>
  <c r="Y19" i="2"/>
  <c r="X19" i="2"/>
  <c r="W19" i="2"/>
  <c r="V19" i="2"/>
  <c r="U19" i="2"/>
  <c r="S19" i="2"/>
  <c r="R19" i="2"/>
  <c r="P19" i="2" s="1"/>
  <c r="BN18" i="2"/>
  <c r="BM18" i="2" s="1"/>
  <c r="BD18" i="2"/>
  <c r="BE18" i="2" s="1"/>
  <c r="CA18" i="2" s="1"/>
  <c r="AT18" i="2"/>
  <c r="AU18" i="2" s="1"/>
  <c r="BZ18" i="2" s="1"/>
  <c r="AS18" i="2"/>
  <c r="AJ18" i="2"/>
  <c r="AK18" i="2" s="1"/>
  <c r="BY18" i="2" s="1"/>
  <c r="AA18" i="2"/>
  <c r="BX18" i="2" s="1"/>
  <c r="Z18" i="2"/>
  <c r="Y18" i="2" s="1"/>
  <c r="X18" i="2"/>
  <c r="W18" i="2"/>
  <c r="V18" i="2"/>
  <c r="U18" i="2"/>
  <c r="S18" i="2"/>
  <c r="R18" i="2"/>
  <c r="BN17" i="2"/>
  <c r="BO17" i="2" s="1"/>
  <c r="CB17" i="2" s="1"/>
  <c r="BD17" i="2"/>
  <c r="BC17" i="2" s="1"/>
  <c r="AT17" i="2"/>
  <c r="AS17" i="2" s="1"/>
  <c r="AJ17" i="2"/>
  <c r="AK17" i="2" s="1"/>
  <c r="BY17" i="2" s="1"/>
  <c r="Z17" i="2"/>
  <c r="AA17" i="2" s="1"/>
  <c r="BX17" i="2" s="1"/>
  <c r="X17" i="2"/>
  <c r="W17" i="2"/>
  <c r="V17" i="2"/>
  <c r="U17" i="2"/>
  <c r="S17" i="2"/>
  <c r="R17" i="2"/>
  <c r="BN16" i="2"/>
  <c r="BM16" i="2" s="1"/>
  <c r="BD16" i="2"/>
  <c r="BE16" i="2" s="1"/>
  <c r="CA16" i="2" s="1"/>
  <c r="AT16" i="2"/>
  <c r="AU16" i="2" s="1"/>
  <c r="BZ16" i="2" s="1"/>
  <c r="AJ16" i="2"/>
  <c r="AI16" i="2" s="1"/>
  <c r="Z16" i="2"/>
  <c r="Y16" i="2" s="1"/>
  <c r="X16" i="2"/>
  <c r="W16" i="2"/>
  <c r="V16" i="2"/>
  <c r="U16" i="2"/>
  <c r="S16" i="2"/>
  <c r="R16" i="2"/>
  <c r="BN15" i="2"/>
  <c r="BO15" i="2" s="1"/>
  <c r="CB15" i="2" s="1"/>
  <c r="BE15" i="2"/>
  <c r="CA15" i="2" s="1"/>
  <c r="BD15" i="2"/>
  <c r="BC15" i="2"/>
  <c r="AT15" i="2"/>
  <c r="AS15" i="2" s="1"/>
  <c r="AJ15" i="2"/>
  <c r="AK15" i="2" s="1"/>
  <c r="BY15" i="2" s="1"/>
  <c r="Z15" i="2"/>
  <c r="AA15" i="2" s="1"/>
  <c r="BX15" i="2" s="1"/>
  <c r="Y15" i="2"/>
  <c r="X15" i="2"/>
  <c r="W15" i="2"/>
  <c r="V15" i="2"/>
  <c r="U15" i="2"/>
  <c r="S15" i="2"/>
  <c r="R15" i="2"/>
  <c r="P15" i="2" s="1"/>
  <c r="BN14" i="2"/>
  <c r="BM14" i="2" s="1"/>
  <c r="BD14" i="2"/>
  <c r="BE14" i="2" s="1"/>
  <c r="CA14" i="2" s="1"/>
  <c r="AT14" i="2"/>
  <c r="AU14" i="2" s="1"/>
  <c r="BZ14" i="2" s="1"/>
  <c r="AK14" i="2"/>
  <c r="BY14" i="2" s="1"/>
  <c r="AJ14" i="2"/>
  <c r="AI14" i="2"/>
  <c r="Z14" i="2"/>
  <c r="Y14" i="2" s="1"/>
  <c r="X14" i="2"/>
  <c r="W14" i="2"/>
  <c r="V14" i="2"/>
  <c r="U14" i="2"/>
  <c r="S14" i="2"/>
  <c r="R14" i="2"/>
  <c r="BN13" i="2"/>
  <c r="BO13" i="2" s="1"/>
  <c r="CB13" i="2" s="1"/>
  <c r="BD13" i="2"/>
  <c r="BE13" i="2" s="1"/>
  <c r="CA13" i="2" s="1"/>
  <c r="AT13" i="2"/>
  <c r="AS13" i="2" s="1"/>
  <c r="AJ13" i="2"/>
  <c r="AI13" i="2" s="1"/>
  <c r="Z13" i="2"/>
  <c r="AA13" i="2" s="1"/>
  <c r="BX13" i="2" s="1"/>
  <c r="X13" i="2"/>
  <c r="W13" i="2"/>
  <c r="V13" i="2"/>
  <c r="U13" i="2"/>
  <c r="S13" i="2"/>
  <c r="R13" i="2"/>
  <c r="BN12" i="2"/>
  <c r="BM12" i="2" s="1"/>
  <c r="BD12" i="2"/>
  <c r="BC12" i="2" s="1"/>
  <c r="AT12" i="2"/>
  <c r="AU12" i="2" s="1"/>
  <c r="BZ12" i="2" s="1"/>
  <c r="AJ12" i="2"/>
  <c r="AK12" i="2" s="1"/>
  <c r="BY12" i="2" s="1"/>
  <c r="Z12" i="2"/>
  <c r="Y12" i="2" s="1"/>
  <c r="X12" i="2"/>
  <c r="W12" i="2"/>
  <c r="V12" i="2"/>
  <c r="U12" i="2"/>
  <c r="S12" i="2"/>
  <c r="R12" i="2"/>
  <c r="BN11" i="2"/>
  <c r="BO11" i="2" s="1"/>
  <c r="CB11" i="2" s="1"/>
  <c r="BM11" i="2"/>
  <c r="BD11" i="2"/>
  <c r="BE11" i="2" s="1"/>
  <c r="CA11" i="2" s="1"/>
  <c r="AU11" i="2"/>
  <c r="BZ11" i="2" s="1"/>
  <c r="AT11" i="2"/>
  <c r="AJ11" i="2"/>
  <c r="AK11" i="2" s="1"/>
  <c r="BY11" i="2" s="1"/>
  <c r="Z11" i="2"/>
  <c r="Y11" i="2" s="1"/>
  <c r="Y10" i="2" s="1"/>
  <c r="X11" i="2"/>
  <c r="W11" i="2"/>
  <c r="V11" i="2"/>
  <c r="U11" i="2"/>
  <c r="U10" i="2" s="1"/>
  <c r="S11" i="2"/>
  <c r="R11" i="2"/>
  <c r="BV10" i="2"/>
  <c r="BU10" i="2"/>
  <c r="BT10" i="2"/>
  <c r="BS10" i="2"/>
  <c r="BQ10" i="2"/>
  <c r="BP10" i="2"/>
  <c r="BL10" i="2"/>
  <c r="BK10" i="2"/>
  <c r="BJ10" i="2"/>
  <c r="BI10" i="2"/>
  <c r="BG10" i="2"/>
  <c r="BF10" i="2"/>
  <c r="BB10" i="2"/>
  <c r="BA10" i="2"/>
  <c r="AZ10" i="2"/>
  <c r="AY10" i="2"/>
  <c r="AW10" i="2"/>
  <c r="AV10" i="2"/>
  <c r="AR10" i="2"/>
  <c r="AQ10" i="2"/>
  <c r="AP10" i="2"/>
  <c r="AO10" i="2"/>
  <c r="AM10" i="2"/>
  <c r="AL10" i="2"/>
  <c r="AH10" i="2"/>
  <c r="AG10" i="2"/>
  <c r="AF10" i="2"/>
  <c r="AE10" i="2"/>
  <c r="AC10" i="2"/>
  <c r="AB10" i="2"/>
  <c r="W10" i="2" l="1"/>
  <c r="AI12" i="2"/>
  <c r="BC13" i="2"/>
  <c r="AK16" i="2"/>
  <c r="BY16" i="2" s="1"/>
  <c r="BE17" i="2"/>
  <c r="CA17" i="2" s="1"/>
  <c r="AI20" i="2"/>
  <c r="P21" i="2"/>
  <c r="AU21" i="2"/>
  <c r="BZ21" i="2" s="1"/>
  <c r="BM29" i="2"/>
  <c r="P31" i="2"/>
  <c r="AK32" i="2"/>
  <c r="BY32" i="2" s="1"/>
  <c r="BE33" i="2"/>
  <c r="CA33" i="2" s="1"/>
  <c r="AS36" i="2"/>
  <c r="BM39" i="2"/>
  <c r="Y40" i="2"/>
  <c r="BO40" i="2"/>
  <c r="CB40" i="2" s="1"/>
  <c r="Q15" i="2"/>
  <c r="BO12" i="2"/>
  <c r="CB12" i="2" s="1"/>
  <c r="P17" i="2"/>
  <c r="BM21" i="2"/>
  <c r="P27" i="2"/>
  <c r="P30" i="2"/>
  <c r="AK34" i="2"/>
  <c r="BY34" i="2" s="1"/>
  <c r="AI36" i="2"/>
  <c r="BC39" i="2"/>
  <c r="P40" i="2"/>
  <c r="AA26" i="2"/>
  <c r="BX26" i="2" s="1"/>
  <c r="Y29" i="2"/>
  <c r="Q37" i="2"/>
  <c r="P29" i="2"/>
  <c r="Q29" i="2" s="1"/>
  <c r="P35" i="2"/>
  <c r="Q41" i="2"/>
  <c r="P14" i="2"/>
  <c r="O14" i="2" s="1"/>
  <c r="BW14" i="2" s="1"/>
  <c r="P11" i="2"/>
  <c r="O11" i="2" s="1"/>
  <c r="BW11" i="2" s="1"/>
  <c r="Q23" i="2"/>
  <c r="O23" i="2"/>
  <c r="BW23" i="2" s="1"/>
  <c r="Q19" i="2"/>
  <c r="O19" i="2"/>
  <c r="BW19" i="2" s="1"/>
  <c r="AA12" i="2"/>
  <c r="BX12" i="2" s="1"/>
  <c r="V10" i="2"/>
  <c r="AS14" i="2"/>
  <c r="AS16" i="2"/>
  <c r="AU17" i="2"/>
  <c r="BZ17" i="2" s="1"/>
  <c r="P18" i="2"/>
  <c r="Q18" i="2" s="1"/>
  <c r="AI18" i="2"/>
  <c r="P20" i="2"/>
  <c r="O20" i="2" s="1"/>
  <c r="BW20" i="2" s="1"/>
  <c r="AI21" i="2"/>
  <c r="BM23" i="2"/>
  <c r="BC27" i="2"/>
  <c r="AK28" i="2"/>
  <c r="BY28" i="2" s="1"/>
  <c r="AA32" i="2"/>
  <c r="BX32" i="2" s="1"/>
  <c r="BO32" i="2"/>
  <c r="CB32" i="2" s="1"/>
  <c r="Y33" i="2"/>
  <c r="BM33" i="2"/>
  <c r="BM36" i="2"/>
  <c r="AU37" i="2"/>
  <c r="BZ37" i="2" s="1"/>
  <c r="AI38" i="2"/>
  <c r="AI40" i="2"/>
  <c r="AS41" i="2"/>
  <c r="Y13" i="2"/>
  <c r="BM13" i="2"/>
  <c r="BM15" i="2"/>
  <c r="AS20" i="2"/>
  <c r="P22" i="2"/>
  <c r="Q22" i="2" s="1"/>
  <c r="AI22" i="2"/>
  <c r="AI24" i="2"/>
  <c r="Y25" i="2"/>
  <c r="BM25" i="2"/>
  <c r="AS30" i="2"/>
  <c r="AU31" i="2"/>
  <c r="BZ31" i="2" s="1"/>
  <c r="AA34" i="2"/>
  <c r="BX34" i="2" s="1"/>
  <c r="BO34" i="2"/>
  <c r="CB34" i="2" s="1"/>
  <c r="Y35" i="2"/>
  <c r="AA36" i="2"/>
  <c r="BX36" i="2" s="1"/>
  <c r="AS38" i="2"/>
  <c r="AU39" i="2"/>
  <c r="BZ39" i="2" s="1"/>
  <c r="O24" i="2"/>
  <c r="BW24" i="2" s="1"/>
  <c r="Y27" i="2"/>
  <c r="BM27" i="2"/>
  <c r="P34" i="2"/>
  <c r="O34" i="2" s="1"/>
  <c r="BW34" i="2" s="1"/>
  <c r="P36" i="2"/>
  <c r="O36" i="2" s="1"/>
  <c r="BW36" i="2" s="1"/>
  <c r="BC11" i="2"/>
  <c r="AS12" i="2"/>
  <c r="AA14" i="2"/>
  <c r="BX14" i="2" s="1"/>
  <c r="BO16" i="2"/>
  <c r="CB16" i="2" s="1"/>
  <c r="Y17" i="2"/>
  <c r="BM17" i="2"/>
  <c r="BC21" i="2"/>
  <c r="P26" i="2"/>
  <c r="Q26" i="2" s="1"/>
  <c r="AI26" i="2"/>
  <c r="AS32" i="2"/>
  <c r="BM37" i="2"/>
  <c r="BC41" i="2"/>
  <c r="X10" i="2"/>
  <c r="AU13" i="2"/>
  <c r="BZ13" i="2" s="1"/>
  <c r="P16" i="2"/>
  <c r="BM19" i="2"/>
  <c r="BO20" i="2"/>
  <c r="CB20" i="2" s="1"/>
  <c r="Y21" i="2"/>
  <c r="AU25" i="2"/>
  <c r="BZ25" i="2" s="1"/>
  <c r="P28" i="2"/>
  <c r="AA30" i="2"/>
  <c r="BX30" i="2" s="1"/>
  <c r="BO30" i="2"/>
  <c r="CB30" i="2" s="1"/>
  <c r="Y31" i="2"/>
  <c r="BM31" i="2"/>
  <c r="AS34" i="2"/>
  <c r="AU35" i="2"/>
  <c r="BZ35" i="2" s="1"/>
  <c r="BO38" i="2"/>
  <c r="CB38" i="2" s="1"/>
  <c r="Y39" i="2"/>
  <c r="BM41" i="2"/>
  <c r="O18" i="2"/>
  <c r="BW18" i="2" s="1"/>
  <c r="Q36" i="2"/>
  <c r="Q17" i="2"/>
  <c r="O17" i="2"/>
  <c r="BW17" i="2" s="1"/>
  <c r="P12" i="2"/>
  <c r="R10" i="2"/>
  <c r="BC16" i="2"/>
  <c r="BO18" i="2"/>
  <c r="CB18" i="2" s="1"/>
  <c r="AU23" i="2"/>
  <c r="BZ23" i="2" s="1"/>
  <c r="Q24" i="2"/>
  <c r="AA24" i="2"/>
  <c r="BX24" i="2" s="1"/>
  <c r="Q28" i="2"/>
  <c r="O28" i="2"/>
  <c r="BW28" i="2" s="1"/>
  <c r="O35" i="2"/>
  <c r="BW35" i="2" s="1"/>
  <c r="Q35" i="2"/>
  <c r="AI41" i="2"/>
  <c r="AK41" i="2"/>
  <c r="BY41" i="2" s="1"/>
  <c r="Q21" i="2"/>
  <c r="O21" i="2"/>
  <c r="BW21" i="2" s="1"/>
  <c r="BM10" i="2"/>
  <c r="BC20" i="2"/>
  <c r="BO22" i="2"/>
  <c r="CB22" i="2" s="1"/>
  <c r="Q30" i="2"/>
  <c r="O30" i="2"/>
  <c r="BW30" i="2" s="1"/>
  <c r="O31" i="2"/>
  <c r="BW31" i="2" s="1"/>
  <c r="Q31" i="2"/>
  <c r="AI37" i="2"/>
  <c r="AK37" i="2"/>
  <c r="BY37" i="2" s="1"/>
  <c r="BC40" i="2"/>
  <c r="BE40" i="2"/>
  <c r="CA40" i="2" s="1"/>
  <c r="BC32" i="2"/>
  <c r="BE32" i="2"/>
  <c r="CA32" i="2" s="1"/>
  <c r="S10" i="2"/>
  <c r="P13" i="2"/>
  <c r="O22" i="2"/>
  <c r="BW22" i="2" s="1"/>
  <c r="Q25" i="2"/>
  <c r="AU15" i="2"/>
  <c r="BZ15" i="2" s="1"/>
  <c r="AA16" i="2"/>
  <c r="BX16" i="2" s="1"/>
  <c r="AI29" i="2"/>
  <c r="AK29" i="2"/>
  <c r="BY29" i="2" s="1"/>
  <c r="BN10" i="2"/>
  <c r="BR10" i="2" s="1"/>
  <c r="Z10" i="2"/>
  <c r="AD10" i="2" s="1"/>
  <c r="AJ10" i="2"/>
  <c r="AN10" i="2" s="1"/>
  <c r="AK13" i="2"/>
  <c r="BY13" i="2" s="1"/>
  <c r="BO14" i="2"/>
  <c r="CB14" i="2" s="1"/>
  <c r="AU19" i="2"/>
  <c r="BZ19" i="2" s="1"/>
  <c r="AA20" i="2"/>
  <c r="BX20" i="2" s="1"/>
  <c r="AI25" i="2"/>
  <c r="AK25" i="2"/>
  <c r="BY25" i="2" s="1"/>
  <c r="BC28" i="2"/>
  <c r="BE28" i="2"/>
  <c r="CA28" i="2" s="1"/>
  <c r="Q32" i="2"/>
  <c r="O32" i="2"/>
  <c r="BW32" i="2" s="1"/>
  <c r="BC36" i="2"/>
  <c r="BE36" i="2"/>
  <c r="CA36" i="2" s="1"/>
  <c r="Q38" i="2"/>
  <c r="O38" i="2"/>
  <c r="BW38" i="2" s="1"/>
  <c r="O39" i="2"/>
  <c r="BW39" i="2" s="1"/>
  <c r="Q39" i="2"/>
  <c r="AS11" i="2"/>
  <c r="AS10" i="2" s="1"/>
  <c r="AT10" i="2"/>
  <c r="AX10" i="2" s="1"/>
  <c r="BD10" i="2"/>
  <c r="BH10" i="2" s="1"/>
  <c r="BE12" i="2"/>
  <c r="CA12" i="2" s="1"/>
  <c r="Q14" i="2"/>
  <c r="O15" i="2"/>
  <c r="BW15" i="2" s="1"/>
  <c r="AI17" i="2"/>
  <c r="BC24" i="2"/>
  <c r="O27" i="2"/>
  <c r="BW27" i="2" s="1"/>
  <c r="Q27" i="2"/>
  <c r="Q33" i="2"/>
  <c r="Q40" i="2"/>
  <c r="O40" i="2"/>
  <c r="BW40" i="2" s="1"/>
  <c r="AI33" i="2"/>
  <c r="AK33" i="2"/>
  <c r="BY33" i="2" s="1"/>
  <c r="AA11" i="2"/>
  <c r="BX11" i="2" s="1"/>
  <c r="AI11" i="2"/>
  <c r="BC14" i="2"/>
  <c r="AI15" i="2"/>
  <c r="BC18" i="2"/>
  <c r="AI19" i="2"/>
  <c r="BC22" i="2"/>
  <c r="AI23" i="2"/>
  <c r="O25" i="2"/>
  <c r="BW25" i="2" s="1"/>
  <c r="BC26" i="2"/>
  <c r="AI27" i="2"/>
  <c r="BC30" i="2"/>
  <c r="AI31" i="2"/>
  <c r="O33" i="2"/>
  <c r="BW33" i="2" s="1"/>
  <c r="BC34" i="2"/>
  <c r="AI35" i="2"/>
  <c r="O37" i="2"/>
  <c r="BW37" i="2" s="1"/>
  <c r="BC38" i="2"/>
  <c r="AI39" i="2"/>
  <c r="O41" i="2"/>
  <c r="BW41" i="2" s="1"/>
  <c r="Y41" i="2"/>
  <c r="Q34" i="2" l="1"/>
  <c r="Q11" i="2"/>
  <c r="O26" i="2"/>
  <c r="BW26" i="2" s="1"/>
  <c r="O29" i="2"/>
  <c r="BW29" i="2" s="1"/>
  <c r="Q20" i="2"/>
  <c r="O10" i="2"/>
  <c r="P10" i="2"/>
  <c r="T10" i="2" s="1"/>
  <c r="BC10" i="2"/>
  <c r="O16" i="2"/>
  <c r="BW16" i="2" s="1"/>
  <c r="Q16" i="2"/>
  <c r="AI10" i="2"/>
  <c r="Q13" i="2"/>
  <c r="O13" i="2"/>
  <c r="BW13" i="2" s="1"/>
  <c r="O12" i="2"/>
  <c r="BW12" i="2" s="1"/>
  <c r="Q12" i="2"/>
</calcChain>
</file>

<file path=xl/sharedStrings.xml><?xml version="1.0" encoding="utf-8"?>
<sst xmlns="http://schemas.openxmlformats.org/spreadsheetml/2006/main" count="7582" uniqueCount="647">
  <si>
    <t>Комплекс мероприятий долгосрочного плана развития</t>
  </si>
  <si>
    <t>Псковская область</t>
  </si>
  <si>
    <t>&lt;-УКАЖИТЕ ЗАРАНЕЕ для правильного учета уровня софинансирования</t>
  </si>
  <si>
    <t>(наименование субъекта Российской Федерации)</t>
  </si>
  <si>
    <t>Раздел I. Перечень мероприятий, сроки реализации, источники и объемы финансового обеспечения</t>
  </si>
  <si>
    <t>контроли</t>
  </si>
  <si>
    <t>№ п/п</t>
  </si>
  <si>
    <t>Отраслевое направление реализации мероприятия</t>
  </si>
  <si>
    <t>Наименование мероприятия</t>
  </si>
  <si>
    <t>Наименование муниципального образования</t>
  </si>
  <si>
    <t>Населенный пункт (НП) - территория реализации мероприятия</t>
  </si>
  <si>
    <t>ОКТМО НП</t>
  </si>
  <si>
    <t>Статус      НП</t>
  </si>
  <si>
    <t>Статус мероприятия</t>
  </si>
  <si>
    <t>Источник финансового обеспечения реализации мероприятия</t>
  </si>
  <si>
    <t>Период реализации мероприятия</t>
  </si>
  <si>
    <t>Объемы финансового обеспечения в разрезе источников, тыс. рублей</t>
  </si>
  <si>
    <t xml:space="preserve">Наименование госпрограммы федерального уровня </t>
  </si>
  <si>
    <t>Наименование Федерального проекта</t>
  </si>
  <si>
    <t>Наименование госпрограммы регионального уровня</t>
  </si>
  <si>
    <t>Наименование муниципальной программы</t>
  </si>
  <si>
    <t>год начала реализации</t>
  </si>
  <si>
    <t>год завершения реализации (ввод объекта)</t>
  </si>
  <si>
    <t>на весь период реализации, тыс. руб</t>
  </si>
  <si>
    <t>на 2026 год, тыс. руб</t>
  </si>
  <si>
    <t>на 2027 год, тыс. руб</t>
  </si>
  <si>
    <t>на 2028 год, тыс. руб</t>
  </si>
  <si>
    <t>на 2029 год, тыс. руб</t>
  </si>
  <si>
    <t>на 2030 год, тыс. руб</t>
  </si>
  <si>
    <t>Соответствие с НМЦК (гр. 12) лист "хар-ка мер-тий"</t>
  </si>
  <si>
    <t>Превышение уровня софинансирования 2026 год</t>
  </si>
  <si>
    <t>Превышение уровня софинансирования 2027 год</t>
  </si>
  <si>
    <t>Превышение уровня софинансирования 2028 год</t>
  </si>
  <si>
    <t>Превышение уровня софинансирования 2029 год</t>
  </si>
  <si>
    <t>Превышение уровня софинансирования 2030 год</t>
  </si>
  <si>
    <t>Всего</t>
  </si>
  <si>
    <t>ФБ - всего</t>
  </si>
  <si>
    <t>уровень софинан-сирова- ния, %</t>
  </si>
  <si>
    <t>ФБ                     в части             ГП КРСТ</t>
  </si>
  <si>
    <t>ФБ                 в части иных ГП</t>
  </si>
  <si>
    <t>доля ФБ в части иных ГП, %</t>
  </si>
  <si>
    <t>РБ</t>
  </si>
  <si>
    <t>МБ</t>
  </si>
  <si>
    <t>ВнБ (планируемые)</t>
  </si>
  <si>
    <t>ВнБ (понесенные затраты)</t>
  </si>
  <si>
    <t>ИТОГО по всем мероприятиям:</t>
  </si>
  <si>
    <t>х</t>
  </si>
  <si>
    <t>-</t>
  </si>
  <si>
    <t>Образование</t>
  </si>
  <si>
    <t>ОНП</t>
  </si>
  <si>
    <t xml:space="preserve">планируется заявить в ФОИВ для участия в отборе </t>
  </si>
  <si>
    <t>Развитие образования</t>
  </si>
  <si>
    <t>Модернизация коммунальной инфраструктуры</t>
  </si>
  <si>
    <t>Все лучшее детям</t>
  </si>
  <si>
    <t>Дополнительное образование</t>
  </si>
  <si>
    <t>Содействие развитию инфраструктуры субъектов Российской Федерации (муниципальных образований)</t>
  </si>
  <si>
    <t>Инженерная инфраструктура</t>
  </si>
  <si>
    <t>Охрана окружающей среды</t>
  </si>
  <si>
    <t>Благоустройство</t>
  </si>
  <si>
    <t>Иное</t>
  </si>
  <si>
    <t>Формирование комфортной городской среды</t>
  </si>
  <si>
    <t xml:space="preserve"> ФП СОСТ (Создание и развитие инфраструктуры)</t>
  </si>
  <si>
    <t>КРСТ</t>
  </si>
  <si>
    <t xml:space="preserve"> ФП Благоустройство</t>
  </si>
  <si>
    <t>Жилищное строительство</t>
  </si>
  <si>
    <t>Обеспечение доступным и комфортным жильем и коммунальными услугами граждан Российской Федерации</t>
  </si>
  <si>
    <t>Жилье</t>
  </si>
  <si>
    <t>Физкультура и спорт</t>
  </si>
  <si>
    <t>РБ - реализуется исключительно за счет средств РБ и МБ</t>
  </si>
  <si>
    <t>Развитие физической культуры и спорта</t>
  </si>
  <si>
    <t>Развитие физической культуры и массового спорта</t>
  </si>
  <si>
    <t>Культура</t>
  </si>
  <si>
    <t>Дорожная инфраструктура</t>
  </si>
  <si>
    <t xml:space="preserve"> ФП Дороги</t>
  </si>
  <si>
    <t>Прочее</t>
  </si>
  <si>
    <t>Здравоохранение</t>
  </si>
  <si>
    <t>Развитие здравоохранения</t>
  </si>
  <si>
    <t>Развитие культуры</t>
  </si>
  <si>
    <t>статус мероприятия</t>
  </si>
  <si>
    <t>год начала</t>
  </si>
  <si>
    <t>Отрасли</t>
  </si>
  <si>
    <t>Наименование госпрограммы федерального уровня</t>
  </si>
  <si>
    <t>Кап/некап</t>
  </si>
  <si>
    <t>Основной вид работ в составе мероприятия</t>
  </si>
  <si>
    <t>Требования к наличию проектной документации</t>
  </si>
  <si>
    <t>Субъект</t>
  </si>
  <si>
    <t>ПУС 2026</t>
  </si>
  <si>
    <t>ПУС 2027</t>
  </si>
  <si>
    <t>ПУС 2028</t>
  </si>
  <si>
    <t>ПУС 2029</t>
  </si>
  <si>
    <t>ПУС 2030</t>
  </si>
  <si>
    <t>Организационно-правовая форма</t>
  </si>
  <si>
    <t>Отраслевое направление деятельности инвестора</t>
  </si>
  <si>
    <t>ФОИВ</t>
  </si>
  <si>
    <t>заключено соглашение о предоставлении субсидии из ФБ</t>
  </si>
  <si>
    <t>ДА</t>
  </si>
  <si>
    <t>Строительство</t>
  </si>
  <si>
    <t>Требуется ПД</t>
  </si>
  <si>
    <t>Республика Адыгея</t>
  </si>
  <si>
    <t>ИП (Индивидуальный предприниматель)</t>
  </si>
  <si>
    <t>АПК</t>
  </si>
  <si>
    <t>Минсельхоз Росcии</t>
  </si>
  <si>
    <t>ПТ</t>
  </si>
  <si>
    <t>отобрано для софинансирования, соглашение не заключено</t>
  </si>
  <si>
    <t>НЕТ</t>
  </si>
  <si>
    <t>Реконструкция</t>
  </si>
  <si>
    <t>Требуется акт, содержащий перечень дефектов</t>
  </si>
  <si>
    <t>Республика Алтай</t>
  </si>
  <si>
    <t>ООО (Общество с ограниченной ответственностью)</t>
  </si>
  <si>
    <t>Промышленность</t>
  </si>
  <si>
    <t>Минсельхоз России</t>
  </si>
  <si>
    <t xml:space="preserve"> ФП Жилье (найм)</t>
  </si>
  <si>
    <t>не требуется</t>
  </si>
  <si>
    <t xml:space="preserve">Капитальный ремонт </t>
  </si>
  <si>
    <t>Требуется задание на проектирование</t>
  </si>
  <si>
    <t>Республика Башкортостан</t>
  </si>
  <si>
    <t>ОАО (Открытое акционерное общество)</t>
  </si>
  <si>
    <t>Ремонт</t>
  </si>
  <si>
    <t>Не требуется ПД/акт</t>
  </si>
  <si>
    <t>Республика Бурятия</t>
  </si>
  <si>
    <t>ЗАО (Закрытое акционерное общество)</t>
  </si>
  <si>
    <t>Транспортня сфера</t>
  </si>
  <si>
    <t>ФП Благоустроуство</t>
  </si>
  <si>
    <t>МБ - реализуется исключительно за счет средств МБ</t>
  </si>
  <si>
    <t xml:space="preserve">
Модернизация первичного звена здравоохранения</t>
  </si>
  <si>
    <t>Установка</t>
  </si>
  <si>
    <t>Республика Дагестан</t>
  </si>
  <si>
    <t>ПАО (Публичное акционерное общество)</t>
  </si>
  <si>
    <t>Торговля</t>
  </si>
  <si>
    <t>Минздрав России</t>
  </si>
  <si>
    <t>ВнБ - реализуется исключительно за счет средств ВнБ</t>
  </si>
  <si>
    <t>Развитие транспортной системы</t>
  </si>
  <si>
    <t>Бизнес-спринт</t>
  </si>
  <si>
    <t>Приобретение оборудования и мебели</t>
  </si>
  <si>
    <t>Республика Ингушетия</t>
  </si>
  <si>
    <t>КФХ (Крестьянское (фермерское) хозяйство)</t>
  </si>
  <si>
    <t>Охрана материнства и детства</t>
  </si>
  <si>
    <t>Информационное общество</t>
  </si>
  <si>
    <t>Ведомственный проект
"Развитие инфраструктуры связи"</t>
  </si>
  <si>
    <t>Приобретение автотранспорта</t>
  </si>
  <si>
    <t>Кабардино-Балкарская Республика</t>
  </si>
  <si>
    <t>ФХ (Фермерское хозяйство)</t>
  </si>
  <si>
    <t>Минпросвещения России</t>
  </si>
  <si>
    <t>Поддержка семьи</t>
  </si>
  <si>
    <t>Воспроизводство и использование природных ресурсов</t>
  </si>
  <si>
    <t>Вода России (Минприроды)</t>
  </si>
  <si>
    <t>Приобретение объекта недвижимого имущества</t>
  </si>
  <si>
    <t>Республика Калмыкия</t>
  </si>
  <si>
    <t>НКО (Некомерческая организация)</t>
  </si>
  <si>
    <t>Ветеринария</t>
  </si>
  <si>
    <t>Вода России (Минстрой)</t>
  </si>
  <si>
    <t>Долевое участие в строительстве</t>
  </si>
  <si>
    <t>Карачаево-Черкесская Республика</t>
  </si>
  <si>
    <t>АО (Акционерное общество)</t>
  </si>
  <si>
    <t>Создание условий для обучения, отдыха и оздоровления детей и молодежи</t>
  </si>
  <si>
    <t>Развитие Северо-Кавказского федерального округа</t>
  </si>
  <si>
    <t>Инвестирование в строительство</t>
  </si>
  <si>
    <t>Республика Карелия</t>
  </si>
  <si>
    <t>Физ. лица (прочее)</t>
  </si>
  <si>
    <t>Профессионалитет</t>
  </si>
  <si>
    <t>Социально-экономическое развитие Дальневосточного федерального округа</t>
  </si>
  <si>
    <t>Государственная поддержка реализации на территории Арктической зоны Российской Федерации инвестиционных проектов</t>
  </si>
  <si>
    <t>Ликвидация</t>
  </si>
  <si>
    <t>Республика Коми</t>
  </si>
  <si>
    <t>Инвестиционные фонды</t>
  </si>
  <si>
    <t>Минкульт России</t>
  </si>
  <si>
    <t>Семейные ценности и инфраструктура культуры</t>
  </si>
  <si>
    <t>Туризм</t>
  </si>
  <si>
    <t>Социально-экономическое развитие Арктической зоны Российской Федерации</t>
  </si>
  <si>
    <t>Республика Крым</t>
  </si>
  <si>
    <t>Благотворительные фонды содействия</t>
  </si>
  <si>
    <t>Развитие искусства и творчества</t>
  </si>
  <si>
    <t>Народные художественные промыслы</t>
  </si>
  <si>
    <t>Развитие туризма</t>
  </si>
  <si>
    <t>Защита от наводнений и иных негативных воздействий вод
и обеспечение безопасности гидротехнических сооружений</t>
  </si>
  <si>
    <t>Республика Марий Эл</t>
  </si>
  <si>
    <t>Минспорт России</t>
  </si>
  <si>
    <t>Республика Мордовия</t>
  </si>
  <si>
    <t>Социальная поддержка граждан</t>
  </si>
  <si>
    <t>Новые возможности для Дальнего Востока</t>
  </si>
  <si>
    <t>Республика Саха (Якутия)</t>
  </si>
  <si>
    <t>Минтранс России</t>
  </si>
  <si>
    <t>Региональная и местная дорожная сеть</t>
  </si>
  <si>
    <t>Доступная среда</t>
  </si>
  <si>
    <t>Республика Северная Осетия - Алания</t>
  </si>
  <si>
    <t>Минцифры России</t>
  </si>
  <si>
    <t>Содействие занятости населения</t>
  </si>
  <si>
    <t>Республика Татарстан (Татарстан)</t>
  </si>
  <si>
    <t>Цифровые платформы в отраслях социальной сферы</t>
  </si>
  <si>
    <t>Социально экономичекое развитие Калининградской области</t>
  </si>
  <si>
    <t>Республика Тыва</t>
  </si>
  <si>
    <t>Минприроды России</t>
  </si>
  <si>
    <t>Удмуртская Республика</t>
  </si>
  <si>
    <t>Вода России</t>
  </si>
  <si>
    <t>Развитие отдельных территорий и центров экономического роста субъектов Российской Федерации, входящих в состав Дальневосточного федерального округа</t>
  </si>
  <si>
    <t>Республика Хакасия</t>
  </si>
  <si>
    <t>Экономика замкнутого цикла</t>
  </si>
  <si>
    <t>Чеченская Республика</t>
  </si>
  <si>
    <t>Чистый воздух</t>
  </si>
  <si>
    <t>Чувашская Республика - Чувашия</t>
  </si>
  <si>
    <t>Минказказ России</t>
  </si>
  <si>
    <t>Социально-экономическое развитие субъектов Северо-Кавказского федерального округа</t>
  </si>
  <si>
    <t>Алтайский край</t>
  </si>
  <si>
    <t>Минвостокразвития России</t>
  </si>
  <si>
    <t>Забайкальский край</t>
  </si>
  <si>
    <t>Новые возможности
для Дальнего Востока</t>
  </si>
  <si>
    <t>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</t>
  </si>
  <si>
    <t>Камчатский край</t>
  </si>
  <si>
    <t>Создание номерного фонда, инфраструктуры и новых точек притяжения</t>
  </si>
  <si>
    <t>Краснодарский край</t>
  </si>
  <si>
    <t>Ростуризм</t>
  </si>
  <si>
    <t>Красноярский край</t>
  </si>
  <si>
    <t>Минстрой России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</si>
  <si>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</si>
  <si>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</si>
  <si>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</si>
  <si>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</si>
  <si>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</si>
  <si>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</si>
  <si>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Минтруд России</t>
  </si>
  <si>
    <t>Астраханская область</t>
  </si>
  <si>
    <t>Белгородская область</t>
  </si>
  <si>
    <t>Брянская область</t>
  </si>
  <si>
    <t>Калининградкая обалсть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</si>
  <si>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</si>
  <si>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</si>
  <si>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</si>
  <si>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</si>
  <si>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</si>
  <si>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</si>
  <si>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</si>
  <si>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</si>
  <si>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Кемеровская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</si>
  <si>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</si>
  <si>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</si>
  <si>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</si>
  <si>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</si>
  <si>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</si>
  <si>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</si>
  <si>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</si>
  <si>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</si>
  <si>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</si>
  <si>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</si>
  <si>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</si>
  <si>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</si>
  <si>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</si>
  <si>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</si>
  <si>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</si>
  <si>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</si>
  <si>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</si>
  <si>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</si>
  <si>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</si>
  <si>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</si>
  <si>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</si>
  <si>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</si>
  <si>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</si>
  <si>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</si>
  <si>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</si>
  <si>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</si>
  <si>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</si>
  <si>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</si>
  <si>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</si>
  <si>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</si>
  <si>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</si>
  <si>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</si>
  <si>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</si>
  <si>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</si>
  <si>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автономная область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</si>
  <si>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</si>
  <si>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</si>
  <si>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</si>
  <si>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</si>
  <si>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Луганская Народная Республика</t>
  </si>
  <si>
    <t>Донецкая Народная Республика</t>
  </si>
  <si>
    <t>Запорожская область</t>
  </si>
  <si>
    <t>Херсонская область</t>
  </si>
  <si>
    <t>Возможные ГП РФ</t>
  </si>
  <si>
    <t>Сфера</t>
  </si>
  <si>
    <t>Вид объекта</t>
  </si>
  <si>
    <t>Вид работ</t>
  </si>
  <si>
    <t>Отраслевая ГП РФ</t>
  </si>
  <si>
    <t>ГП КРСТ</t>
  </si>
  <si>
    <t>Санитарный транспорт класса "А"</t>
  </si>
  <si>
    <t>Приобретение</t>
  </si>
  <si>
    <t>Приложение № 10</t>
  </si>
  <si>
    <t>Приложение № 11</t>
  </si>
  <si>
    <t>Центральная районая больница</t>
  </si>
  <si>
    <t>Капитальный ремонт</t>
  </si>
  <si>
    <t>Приобретение оборудования</t>
  </si>
  <si>
    <t>Районая больница</t>
  </si>
  <si>
    <t>Поликлиника</t>
  </si>
  <si>
    <t>Врачебная амбулатория</t>
  </si>
  <si>
    <t>Модульная врачебная амбулатория</t>
  </si>
  <si>
    <t xml:space="preserve">Приобретение </t>
  </si>
  <si>
    <t>Дневной стационар</t>
  </si>
  <si>
    <t>Центр (отделение) общей врачебной практички (семейной медицины)</t>
  </si>
  <si>
    <t>Модульный центр (отделение) общей врачебной практики (семейной медицины)</t>
  </si>
  <si>
    <t>Кабинет врача общей практики (семейного врача)</t>
  </si>
  <si>
    <t>Фельдшерский пункт</t>
  </si>
  <si>
    <t>Модульный фельдшерский пункт</t>
  </si>
  <si>
    <t>Фельдшерско-акушерский пункт</t>
  </si>
  <si>
    <t>Модульный фельдшерско-акушерский пункт</t>
  </si>
  <si>
    <t>Фельдшерский здравпункт</t>
  </si>
  <si>
    <t>Модульный фельдшерский здравпункт</t>
  </si>
  <si>
    <t>Передвижной фельдшерско-акушерский пункт</t>
  </si>
  <si>
    <t>Передвижной медицинский комплекс</t>
  </si>
  <si>
    <t>Женская консультация</t>
  </si>
  <si>
    <t>с 2026 г.</t>
  </si>
  <si>
    <t>Приложение № 31</t>
  </si>
  <si>
    <t>Модульная женская консультация</t>
  </si>
  <si>
    <t>Первичное сосудистое отделение</t>
  </si>
  <si>
    <t>Центр амбулаторной онкологической помощи</t>
  </si>
  <si>
    <t>Передвижной медицинский комплекс для детской поликлиники (отделения)</t>
  </si>
  <si>
    <t xml:space="preserve">в разработке </t>
  </si>
  <si>
    <t>Детская больница</t>
  </si>
  <si>
    <t>Детский сад</t>
  </si>
  <si>
    <t>Приложение № 39</t>
  </si>
  <si>
    <t>ГП СКФО</t>
  </si>
  <si>
    <t>Приложение № 1</t>
  </si>
  <si>
    <t>адресный характер</t>
  </si>
  <si>
    <t>Капитальный ре</t>
  </si>
  <si>
    <t>Приложение № 37</t>
  </si>
  <si>
    <t>Столовая при детском саде</t>
  </si>
  <si>
    <t>Спортивный зал при детском саде</t>
  </si>
  <si>
    <t>Плавательный бассейн при детском саде</t>
  </si>
  <si>
    <t>Пристройка к детскому саду</t>
  </si>
  <si>
    <t>Детская площадка при детском саде</t>
  </si>
  <si>
    <t>Блочно-модульная котельная детского сада</t>
  </si>
  <si>
    <t>Общеобразовательная школа</t>
  </si>
  <si>
    <t>Общеобразовательная школа - детский сад</t>
  </si>
  <si>
    <t>Гимназия  (общеобразовательная школа)</t>
  </si>
  <si>
    <t>Лицей (общеобразовательная школа)</t>
  </si>
  <si>
    <t>Столовая при школе</t>
  </si>
  <si>
    <t>Спортивный зал при школе</t>
  </si>
  <si>
    <t>Плавательный бассейн при школе</t>
  </si>
  <si>
    <t>Спортивная площадка при школе</t>
  </si>
  <si>
    <t>Интернат при школе</t>
  </si>
  <si>
    <t>Санитарный узел школы (отдельно стоящий)</t>
  </si>
  <si>
    <t>Медицинский кабинет при школе</t>
  </si>
  <si>
    <t>Стадион при школе</t>
  </si>
  <si>
    <t>Пристройка к школе</t>
  </si>
  <si>
    <t>Теплотрасса школы</t>
  </si>
  <si>
    <t>Автономное отопление школы</t>
  </si>
  <si>
    <t>Блочно-модульная котельная школы</t>
  </si>
  <si>
    <t>Автобус для школы</t>
  </si>
  <si>
    <t>Микроавтобус для школы</t>
  </si>
  <si>
    <t>Линия передачи данных (телекоммуникация, интернет)</t>
  </si>
  <si>
    <t>Приложение № 34</t>
  </si>
  <si>
    <t>Оборудование для беспроводного подключения к сети "Интернет"</t>
  </si>
  <si>
    <t>Учебный (учебно-лабораторный) корпус СПО</t>
  </si>
  <si>
    <t>Приложение № 38</t>
  </si>
  <si>
    <t>нет</t>
  </si>
  <si>
    <t>Общежитие СПО</t>
  </si>
  <si>
    <t>Спортивный зал при СПО</t>
  </si>
  <si>
    <t>Спортивная площадка при СПО</t>
  </si>
  <si>
    <t>Столовая при СПО</t>
  </si>
  <si>
    <t>Плавательный бассейн при СПО</t>
  </si>
  <si>
    <t>Детская школа искусств</t>
  </si>
  <si>
    <t>Приложение № 8</t>
  </si>
  <si>
    <t xml:space="preserve"> Капитальный ремонт</t>
  </si>
  <si>
    <t>Детская музыкальная школа</t>
  </si>
  <si>
    <t>Детская хоровая школа</t>
  </si>
  <si>
    <t>Детская художественная школа</t>
  </si>
  <si>
    <t>Детская хореографическая школа</t>
  </si>
  <si>
    <t>Детская театральная школа</t>
  </si>
  <si>
    <t>Детская цирковая школа</t>
  </si>
  <si>
    <t>Детская школа художественных ремесел</t>
  </si>
  <si>
    <t>Детский-юношеский центр</t>
  </si>
  <si>
    <t>Дом детсткого творчества</t>
  </si>
  <si>
    <t>Дом пионеров и школьников</t>
  </si>
  <si>
    <t>Дом школьника</t>
  </si>
  <si>
    <t>Центр детского творчества</t>
  </si>
  <si>
    <t>Центр дополнительного образования</t>
  </si>
  <si>
    <t>Центр развития ребенка</t>
  </si>
  <si>
    <t>Образовательный центр</t>
  </si>
  <si>
    <t>Школа креативных индустрий</t>
  </si>
  <si>
    <t>Приложение № 28</t>
  </si>
  <si>
    <t>Автобус для объекта дополнительного образования</t>
  </si>
  <si>
    <t>Дом (дворец) культуры</t>
  </si>
  <si>
    <t>Приложение № 23</t>
  </si>
  <si>
    <t>Дом народного творчества</t>
  </si>
  <si>
    <t>Центр традиционной культуры</t>
  </si>
  <si>
    <t>Центр культурного развития</t>
  </si>
  <si>
    <t>Центр культуры и досуга</t>
  </si>
  <si>
    <t>Культурно-досуговый центр</t>
  </si>
  <si>
    <t>Культурно-спортивный центр</t>
  </si>
  <si>
    <t>Этнокультурный центр</t>
  </si>
  <si>
    <t>Социально - культурный центр</t>
  </si>
  <si>
    <t>Дом (центр) ремесел</t>
  </si>
  <si>
    <t>Дом фольклора</t>
  </si>
  <si>
    <t>Дом досуга</t>
  </si>
  <si>
    <t>Клуб</t>
  </si>
  <si>
    <t>Многофункциональный центр</t>
  </si>
  <si>
    <t>Молодежный центр</t>
  </si>
  <si>
    <t>Кинотеатр</t>
  </si>
  <si>
    <t>Библиотека</t>
  </si>
  <si>
    <t>Приложение № 33</t>
  </si>
  <si>
    <t>Текущие ремонтные работы</t>
  </si>
  <si>
    <t>Музей</t>
  </si>
  <si>
    <t>Приложение № 24</t>
  </si>
  <si>
    <t>Приложение № 26</t>
  </si>
  <si>
    <t xml:space="preserve">Театр </t>
  </si>
  <si>
    <t>Театр</t>
  </si>
  <si>
    <t>Приложение № 32</t>
  </si>
  <si>
    <t>Приложение № 6</t>
  </si>
  <si>
    <t>Автобус для театра</t>
  </si>
  <si>
    <t>Театр для детей и юношества</t>
  </si>
  <si>
    <t>Приложение № 16</t>
  </si>
  <si>
    <t>Автобус для театра для детей и юношества</t>
  </si>
  <si>
    <t>Театр юного зрителя</t>
  </si>
  <si>
    <t>Автобус для театра юного зрителя</t>
  </si>
  <si>
    <t>Молодежный театр</t>
  </si>
  <si>
    <t>Автобус для молодежного театра</t>
  </si>
  <si>
    <t>Детский театр</t>
  </si>
  <si>
    <t>Автобус для детского театра</t>
  </si>
  <si>
    <t>Театр для детей и молодежи</t>
  </si>
  <si>
    <t>Автобус для театра для детей и молодежи</t>
  </si>
  <si>
    <t>Театр кукол</t>
  </si>
  <si>
    <t>Автобус для театра кукол</t>
  </si>
  <si>
    <t>Театр актера и куклы</t>
  </si>
  <si>
    <t>Автобус для театра актера и куклы</t>
  </si>
  <si>
    <t>Театр марионеток</t>
  </si>
  <si>
    <t>Автобус для театра марионеток</t>
  </si>
  <si>
    <t>Театр теней</t>
  </si>
  <si>
    <t>Автобус для театра теней</t>
  </si>
  <si>
    <t>Объект культуры из модульных конструкций</t>
  </si>
  <si>
    <t>Автобус для объекта культуры</t>
  </si>
  <si>
    <t>Микроавтобус для объекта культуры</t>
  </si>
  <si>
    <t>Мобильный трансформируемый комплекс для объекта культуры</t>
  </si>
  <si>
    <t>Блочно-модульная котельная для объекта культуры</t>
  </si>
  <si>
    <t>Физкультурно-оздоровительный комплекс</t>
  </si>
  <si>
    <t>Приложение № 19</t>
  </si>
  <si>
    <t>Модульный физкультурно-оздоровительный комплекс</t>
  </si>
  <si>
    <t>Приложение № 17</t>
  </si>
  <si>
    <t>Физкультурно-оздоровительный комплекс открытого типа</t>
  </si>
  <si>
    <t>Плавательный бассейн</t>
  </si>
  <si>
    <t>Модульный плавательный бассейн</t>
  </si>
  <si>
    <t>Спортивный комплекс с плавательным бассейном</t>
  </si>
  <si>
    <t>Спортивный зал</t>
  </si>
  <si>
    <t>Модульный спортивный зал</t>
  </si>
  <si>
    <t>Хоккейный каток</t>
  </si>
  <si>
    <t>Модульный хоккейный каток</t>
  </si>
  <si>
    <t>Спортивный комплекс</t>
  </si>
  <si>
    <t>Модульный спортивный комплекс</t>
  </si>
  <si>
    <t>Хоккейный корт</t>
  </si>
  <si>
    <t>Футбольный манеж</t>
  </si>
  <si>
    <t>Приложение № 4</t>
  </si>
  <si>
    <t>Модульный футбольный манеж</t>
  </si>
  <si>
    <t>Футбольное поле</t>
  </si>
  <si>
    <t>Мини футбольное поле</t>
  </si>
  <si>
    <t>Спортивная площадка</t>
  </si>
  <si>
    <t>Стадион</t>
  </si>
  <si>
    <t>Зал (комплекс) для единоборств</t>
  </si>
  <si>
    <t>Модульный зал (комплекс) для единоборств</t>
  </si>
  <si>
    <t>Ледовая арена</t>
  </si>
  <si>
    <t>Модульная ледовая арена</t>
  </si>
  <si>
    <t>Горнолыжный комплекс</t>
  </si>
  <si>
    <t>Лыжероллерная трасса</t>
  </si>
  <si>
    <t>Лыжная база</t>
  </si>
  <si>
    <t>Детско-юношеская спортивная школа</t>
  </si>
  <si>
    <t>Роллердром</t>
  </si>
  <si>
    <t>Конный манеж</t>
  </si>
  <si>
    <t xml:space="preserve">Детская площадка    </t>
  </si>
  <si>
    <t>Физкультурно - оздоровительный мини парк</t>
  </si>
  <si>
    <t>Автобус для объекта физкультуры и спорта</t>
  </si>
  <si>
    <t>Микроавтобус для объекта физкультуры и спорта</t>
  </si>
  <si>
    <t>Блочно - модульная котельная для объекта спорта</t>
  </si>
  <si>
    <t>Индивидуальный жилой дом</t>
  </si>
  <si>
    <t>Приложение № 3</t>
  </si>
  <si>
    <t>Соцвыплаты</t>
  </si>
  <si>
    <t>Пристройка к индивидуальному жилому дому</t>
  </si>
  <si>
    <t>Дом блокированной застройки</t>
  </si>
  <si>
    <t>Многоквартирный жилой дом (не выше 5 этажей)</t>
  </si>
  <si>
    <t>Малоэтажный жилой комплекс (не менее 10 домов)</t>
  </si>
  <si>
    <t>Инженерная инфраструктура для малоэтажного жилого комплекса</t>
  </si>
  <si>
    <t>Дорога общего пользования регионального значения</t>
  </si>
  <si>
    <t>Приложение № 7</t>
  </si>
  <si>
    <t>Приложение № 9</t>
  </si>
  <si>
    <t>Дорога общего пользования регионального значения ОНП ДФО (от 20 тыс. человек)</t>
  </si>
  <si>
    <t>ОНП до 50 тыс. чел по РФ</t>
  </si>
  <si>
    <t>Искусственное дорожное сооружение на автомобильной дороге регионального значения</t>
  </si>
  <si>
    <t>Дорога общего пользования межмуниципального значения</t>
  </si>
  <si>
    <t>Дорога общего пользования межмуниципального значения ОНП ДФО (от 20 тыс. человек)</t>
  </si>
  <si>
    <t>Искусственное дорожное сооружение на автомобильной дороге межмуниципального значения</t>
  </si>
  <si>
    <t>Дорога общего пользования местного значения</t>
  </si>
  <si>
    <t>Дорога общего пользования местного значения ОНП ДФО (от 20 тыс. человек)</t>
  </si>
  <si>
    <t>Искусственное дорожное сооружение на автомобильной дороге местного значения</t>
  </si>
  <si>
    <t>Сети водоснабжения</t>
  </si>
  <si>
    <t>Сети водоотведения (бытовая канализация)</t>
  </si>
  <si>
    <t>Сети водоотведения (дождевая канализация)</t>
  </si>
  <si>
    <t>Сети газоснабжения</t>
  </si>
  <si>
    <t>Сети теплоснабжения</t>
  </si>
  <si>
    <t>Канализационно-очистные сооружения</t>
  </si>
  <si>
    <t>Канализационные сети</t>
  </si>
  <si>
    <t>Очистные сооружения</t>
  </si>
  <si>
    <t>Водозаборное сооружение</t>
  </si>
  <si>
    <t>Водозаборное сооружение с сетями водоснабжения</t>
  </si>
  <si>
    <t>Водозаборное сооружение (артезианская скважина)</t>
  </si>
  <si>
    <t>Водозаборная скважина с установкой водоподготовки</t>
  </si>
  <si>
    <t>Водонапорная башня</t>
  </si>
  <si>
    <t>Водонапорная башня с сетями водоснабжения</t>
  </si>
  <si>
    <t>Водозаборная скважина с водонапорной башней</t>
  </si>
  <si>
    <t>Водозаборные очистные сооружения</t>
  </si>
  <si>
    <t>Станция водоподготовки</t>
  </si>
  <si>
    <t>Автоматический водогрейный котел</t>
  </si>
  <si>
    <t>Автономный источник энергии</t>
  </si>
  <si>
    <t>Блочно - модульная котельная</t>
  </si>
  <si>
    <t>Газгольдер</t>
  </si>
  <si>
    <t>Газо-поршневая установка</t>
  </si>
  <si>
    <t>Модульные очистные сооружения (станция водоподготовки)</t>
  </si>
  <si>
    <t>Насосная станция водоснабжения</t>
  </si>
  <si>
    <t>Перевод многоквартирных домов на индивидуальное отопление</t>
  </si>
  <si>
    <t>Резервуары питьевой воды</t>
  </si>
  <si>
    <t>Уличное освещение</t>
  </si>
  <si>
    <t>Электроборудование для уличного освещения</t>
  </si>
  <si>
    <t>Гидротехническое сооружение</t>
  </si>
  <si>
    <t>Воспроизводство природных ресурсов</t>
  </si>
  <si>
    <t>Приложение № 29</t>
  </si>
  <si>
    <t>Бесхозяйное гидротехническое сооружение</t>
  </si>
  <si>
    <t>Объект инженерной защиты</t>
  </si>
  <si>
    <t>Берегоукрепительное сооружение</t>
  </si>
  <si>
    <t>Автобус для МФЦ (УЦОК)</t>
  </si>
  <si>
    <t>Микроавтобус для МФЦ (УЦОК)</t>
  </si>
  <si>
    <t>Линия передачи данных</t>
  </si>
  <si>
    <t>Линия передачи данных (НП от 100 до 500 человек)</t>
  </si>
  <si>
    <t>Приказ Минцифры России</t>
  </si>
  <si>
    <t>Минздрав Росии</t>
  </si>
  <si>
    <t>Раздел II. Характеристика мероприятий долгосрочного плана развития</t>
  </si>
  <si>
    <t>Вид объекта в составе работ</t>
  </si>
  <si>
    <r>
      <rPr>
        <b/>
        <sz val="10"/>
        <color theme="1"/>
        <rFont val="Times New Roman"/>
      </rPr>
      <t xml:space="preserve">Отношение к объектам капитального строительства </t>
    </r>
    <r>
      <rPr>
        <i/>
        <sz val="10"/>
        <color theme="1"/>
        <rFont val="Times New Roman"/>
      </rPr>
      <t>(да/нет)</t>
    </r>
  </si>
  <si>
    <t>Год начала реализации мероприятия</t>
  </si>
  <si>
    <t>Год завершения реализации (ввод объекта)</t>
  </si>
  <si>
    <t>Сметная стоимость мероприятия, тыс. рублей</t>
  </si>
  <si>
    <t>Стоимость мероприятия по НМЦК (без ПИР), тыс. руб</t>
  </si>
  <si>
    <t>Показатели, характеризующие мощностные и иные результирующие параметры мероприятия</t>
  </si>
  <si>
    <t>Создание новых постоянных рабочих мест в рамках реализации мероприятия, мест</t>
  </si>
  <si>
    <r>
      <rPr>
        <sz val="10"/>
        <color theme="1"/>
        <rFont val="Times New Roman"/>
      </rPr>
      <t>в том числе:</t>
    </r>
    <r>
      <rPr>
        <b/>
        <sz val="10"/>
        <color theme="1"/>
        <rFont val="Times New Roman"/>
      </rPr>
      <t xml:space="preserve"> Затраты на проектно-изыскательские работы                   </t>
    </r>
    <r>
      <rPr>
        <i/>
        <sz val="10"/>
        <color theme="1"/>
        <rFont val="Times New Roman"/>
      </rPr>
      <t>(при наличии)</t>
    </r>
  </si>
  <si>
    <t>наиме-нование показа-   теля</t>
  </si>
  <si>
    <t>значе-ние показа-теля</t>
  </si>
  <si>
    <t>2026 год</t>
  </si>
  <si>
    <t>2027 год</t>
  </si>
  <si>
    <t>2028 год</t>
  </si>
  <si>
    <t>2029 год</t>
  </si>
  <si>
    <t>2030 год</t>
  </si>
  <si>
    <t>кв.м.</t>
  </si>
  <si>
    <t>мест</t>
  </si>
  <si>
    <t>куб.м.</t>
  </si>
  <si>
    <t>км</t>
  </si>
  <si>
    <t>Дом культуры</t>
  </si>
  <si>
    <t>Отраслевое направление</t>
  </si>
  <si>
    <t>Наименование Показателей (1-й показатель)</t>
  </si>
  <si>
    <t>Наименование Показателей (2-й показатель)</t>
  </si>
  <si>
    <t>Наименование Показателей (3-й показатель)</t>
  </si>
  <si>
    <t>Примечание</t>
  </si>
  <si>
    <t>образование</t>
  </si>
  <si>
    <t>Автобус для объекта образования</t>
  </si>
  <si>
    <t>ед.</t>
  </si>
  <si>
    <t>v</t>
  </si>
  <si>
    <t>кВт</t>
  </si>
  <si>
    <t>МВт</t>
  </si>
  <si>
    <t xml:space="preserve">кв. м </t>
  </si>
  <si>
    <t>Детско юношеская школа</t>
  </si>
  <si>
    <t>Дом детского творчества</t>
  </si>
  <si>
    <t>Оборудование для объекта образования</t>
  </si>
  <si>
    <t>комплект</t>
  </si>
  <si>
    <t>мест в школе</t>
  </si>
  <si>
    <t>мест в детском саду</t>
  </si>
  <si>
    <t>Спальный корпус при школе</t>
  </si>
  <si>
    <t>Спортивное оборудование для школы</t>
  </si>
  <si>
    <t>Спортивный зал школы</t>
  </si>
  <si>
    <t>Спорткомплекс при школе</t>
  </si>
  <si>
    <t>Спортплощадка при школе</t>
  </si>
  <si>
    <t xml:space="preserve">км </t>
  </si>
  <si>
    <t>Школа с интернатом</t>
  </si>
  <si>
    <t>коммунальная инфраструктура</t>
  </si>
  <si>
    <t>Гкал</t>
  </si>
  <si>
    <t>куб. м.</t>
  </si>
  <si>
    <t>Водозаборное сооружениес сетями водоснабжения</t>
  </si>
  <si>
    <t>пог. м.</t>
  </si>
  <si>
    <t>водозаборная скважина с водонапорной башней</t>
  </si>
  <si>
    <t>Водоочистные сооружения</t>
  </si>
  <si>
    <t>Канализационно - очистные сооружения</t>
  </si>
  <si>
    <t>куб. м в сут</t>
  </si>
  <si>
    <t>кол-во квартир</t>
  </si>
  <si>
    <t>культура</t>
  </si>
  <si>
    <t>Дом культуры из модульных конструкций</t>
  </si>
  <si>
    <t>Культурно - досуговый центр</t>
  </si>
  <si>
    <t>Культурно - спортивный центр</t>
  </si>
  <si>
    <t>Оборудование для объекта культуры</t>
  </si>
  <si>
    <t>физкультура и спорт</t>
  </si>
  <si>
    <t>Детская площадка</t>
  </si>
  <si>
    <t>кв. м</t>
  </si>
  <si>
    <t>посещений в сут.</t>
  </si>
  <si>
    <t>Комплекс единоборств</t>
  </si>
  <si>
    <t>Крытая хоккейная площадка</t>
  </si>
  <si>
    <t>Крытый каток</t>
  </si>
  <si>
    <t>Оборудование для объекта физкультуры и спорта</t>
  </si>
  <si>
    <t>Спортивный объект из модульных конструкций</t>
  </si>
  <si>
    <t>Физкультурно - оздоровительный комплекс</t>
  </si>
  <si>
    <t>многофункциональные объекты</t>
  </si>
  <si>
    <t>Автобус для МФЦ</t>
  </si>
  <si>
    <t>Микроавтобус для МФЦ</t>
  </si>
  <si>
    <t>Многофункциональный центр (включающий не менее трех объектов, относящихся к разным отраслевым направлениям, УЦОК)</t>
  </si>
  <si>
    <t>дополнительное образование</t>
  </si>
  <si>
    <t>Оборудование для объекта дополнительного образования</t>
  </si>
  <si>
    <t>здравоохранение</t>
  </si>
  <si>
    <t>Амбулатория</t>
  </si>
  <si>
    <t>койко-место</t>
  </si>
  <si>
    <t>Корпус центральной районной больницы</t>
  </si>
  <si>
    <t>Медицинский мобильный комплекс</t>
  </si>
  <si>
    <t>Модульная амбулатория</t>
  </si>
  <si>
    <t>Оборудование для объекта здравоохранения</t>
  </si>
  <si>
    <t>Офис врача</t>
  </si>
  <si>
    <t>Терапевтическое отделение ЦРБ</t>
  </si>
  <si>
    <t>Участковая больница</t>
  </si>
  <si>
    <t>Центр общей врачебной практики</t>
  </si>
  <si>
    <t>Центральная районная больница</t>
  </si>
  <si>
    <t>социальное обслуживание</t>
  </si>
  <si>
    <t>Автобус для объекта социального обслуживания</t>
  </si>
  <si>
    <t>Дом престарелых</t>
  </si>
  <si>
    <t>Стационарные учреждения социального обслуживания</t>
  </si>
  <si>
    <t>Центр социального обслуживания</t>
  </si>
  <si>
    <t>Микроавтобус для объекта социального обслуживания</t>
  </si>
  <si>
    <t>ветеринария</t>
  </si>
  <si>
    <t>Ветеринарная лечебница</t>
  </si>
  <si>
    <t>Ветеринарный участок</t>
  </si>
  <si>
    <t>Ветеринарная станция</t>
  </si>
  <si>
    <t>Ветеринарный пункт</t>
  </si>
  <si>
    <t>Оборудование для объекта ветеринарии</t>
  </si>
  <si>
    <t>Мобильный ветеринарный пункт</t>
  </si>
  <si>
    <t>Мобильные утилизационные установки</t>
  </si>
  <si>
    <t>точка доступа</t>
  </si>
  <si>
    <t>Линия передачи данных (при условии отсутствия сети «Интернет» в населенном пункте на период реализации проекта)</t>
  </si>
  <si>
    <t>подключенные абоненты</t>
  </si>
  <si>
    <t>процент охвата территории</t>
  </si>
  <si>
    <t>объекты туризма</t>
  </si>
  <si>
    <t>это открытый перечень, субъекты могут сами добавлять описание объекта</t>
  </si>
  <si>
    <t>Объект для размещения организаций народных художественных промыслов</t>
  </si>
  <si>
    <t>Инфекционный корпус в городе Белоярский</t>
  </si>
  <si>
    <t>Спортивный зал Белоярского профессионального колледжа</t>
  </si>
  <si>
    <t>г. Белоярский</t>
  </si>
  <si>
    <t>г.Белоярский</t>
  </si>
  <si>
    <t>Белоярский район</t>
  </si>
  <si>
    <t>Универсальный спортивный зал в городе Белоярский</t>
  </si>
  <si>
    <t>71811151001</t>
  </si>
  <si>
    <t>чел./смену</t>
  </si>
  <si>
    <t>Государственная программа "Строительство"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</si>
</sst>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\ ##0.00\ _₽_-;\-* #\ ##0.00\ _₽_-;_-* &quot;-&quot;??\ _₽_-;_-@_-"/>
    <numFmt numFmtId="165" formatCode="_-* #\ ##0.00_р_._-;\-* #\ ##0.00_р_._-;_-* &quot;-&quot;??_р_._-;_-@_-"/>
    <numFmt numFmtId="166" formatCode="_-* #\ ##0.0\ _₽_-;\-* #\ ##0.0\ _₽_-;_-* &quot;-&quot;??\ _₽_-;_-@_-"/>
    <numFmt numFmtId="167" formatCode="#,##0.0"/>
    <numFmt numFmtId="168" formatCode="0.0%"/>
    <numFmt numFmtId="169" formatCode="0.000%"/>
    <numFmt numFmtId="170" formatCode="#\ ##0.00"/>
    <numFmt numFmtId="171" formatCode="0.0"/>
  </numFmts>
  <fonts count="38" x14ac:knownFonts="1">
    <font>
      <sz val="11"/>
      <color theme="1"/>
      <name val="Calibri"/>
      <scheme val="minor"/>
    </font>
    <font>
      <sz val="11"/>
      <name val="Calibri"/>
    </font>
    <font>
      <u/>
      <sz val="10"/>
      <color theme="10"/>
      <name val="Arial"/>
    </font>
    <font>
      <sz val="10"/>
      <name val="Arial Cyr"/>
    </font>
    <font>
      <sz val="10"/>
      <name val="Arial"/>
    </font>
    <font>
      <sz val="12"/>
      <color theme="1"/>
      <name val="Calibri"/>
      <scheme val="minor"/>
    </font>
    <font>
      <sz val="10"/>
      <color theme="1"/>
      <name val="Times New Roman"/>
    </font>
    <font>
      <b/>
      <sz val="14"/>
      <color theme="1"/>
      <name val="Times New Roman"/>
    </font>
    <font>
      <b/>
      <sz val="16"/>
      <color theme="1"/>
      <name val="Times New Roman"/>
    </font>
    <font>
      <sz val="10"/>
      <color indexed="2"/>
      <name val="Times New Roman"/>
    </font>
    <font>
      <b/>
      <sz val="12"/>
      <color theme="1"/>
      <name val="Times New Roman"/>
    </font>
    <font>
      <b/>
      <sz val="10"/>
      <color theme="1"/>
      <name val="Times New Roman"/>
    </font>
    <font>
      <b/>
      <sz val="11"/>
      <color theme="1"/>
      <name val="Times New Roman"/>
    </font>
    <font>
      <b/>
      <sz val="8"/>
      <color theme="1"/>
      <name val="Times New Roman"/>
    </font>
    <font>
      <i/>
      <sz val="8"/>
      <color theme="1"/>
      <name val="Times New Roman"/>
    </font>
    <font>
      <sz val="8"/>
      <color theme="1"/>
      <name val="Times New Roman"/>
    </font>
    <font>
      <sz val="9"/>
      <color theme="1"/>
      <name val="Times New Roman"/>
    </font>
    <font>
      <b/>
      <sz val="9"/>
      <color theme="1"/>
      <name val="Times New Roman"/>
    </font>
    <font>
      <vertAlign val="superscript"/>
      <sz val="10"/>
      <color theme="1"/>
      <name val="Times New Roman"/>
    </font>
    <font>
      <i/>
      <sz val="10"/>
      <color theme="1"/>
      <name val="Times New Roman"/>
    </font>
    <font>
      <b/>
      <sz val="11"/>
      <color theme="1"/>
      <name val="Calibri"/>
      <scheme val="minor"/>
    </font>
    <font>
      <sz val="11"/>
      <color theme="1"/>
      <name val="Times New Roman"/>
    </font>
    <font>
      <sz val="10"/>
      <color rgb="FF444444"/>
      <name val="Arial"/>
    </font>
    <font>
      <sz val="12"/>
      <color theme="1"/>
      <name val="Arial Narrow"/>
    </font>
    <font>
      <sz val="12"/>
      <name val="Arial Narrow"/>
    </font>
    <font>
      <sz val="11"/>
      <color theme="1"/>
      <name val="Arial Narrow"/>
    </font>
    <font>
      <sz val="10.5"/>
      <color theme="1"/>
      <name val="Arial Narrow"/>
    </font>
    <font>
      <sz val="11"/>
      <name val="Arial Narrow"/>
    </font>
    <font>
      <b/>
      <sz val="11"/>
      <color theme="1"/>
      <name val="Arial Narrow"/>
    </font>
    <font>
      <sz val="10.5"/>
      <name val="Arial Narrow"/>
    </font>
    <font>
      <sz val="11"/>
      <color indexed="2"/>
      <name val="Arial Narrow"/>
    </font>
    <font>
      <sz val="10"/>
      <color theme="1"/>
      <name val="Arial Narrow"/>
    </font>
    <font>
      <b/>
      <sz val="14"/>
      <color theme="1"/>
      <name val="Calibri"/>
      <scheme val="minor"/>
    </font>
    <font>
      <i/>
      <sz val="11"/>
      <name val="Calibri"/>
      <scheme val="minor"/>
    </font>
    <font>
      <sz val="11"/>
      <name val="Calibri"/>
      <scheme val="minor"/>
    </font>
    <font>
      <b/>
      <sz val="16"/>
      <color theme="1"/>
      <name val="Calibri"/>
      <scheme val="minor"/>
    </font>
    <font>
      <b/>
      <sz val="16"/>
      <name val="Calibri"/>
      <scheme val="minor"/>
    </font>
    <font>
      <sz val="11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indexed="65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6" tint="0.79995117038483843"/>
        <bgColor theme="6" tint="0.7999511703848384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rgb="FFDEE5EB"/>
        <bgColor rgb="FFDEE5EB"/>
      </patternFill>
    </fill>
    <fill>
      <patternFill patternType="solid">
        <fgColor rgb="FFF4F6F8"/>
        <bgColor rgb="FFF4F6F8"/>
      </patternFill>
    </fill>
  </fills>
  <borders count="7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</borders>
  <cellStyleXfs count="33">
    <xf numFmtId="0" fontId="0" fillId="0" borderId="0"/>
    <xf numFmtId="0" fontId="1" fillId="0" borderId="0"/>
    <xf numFmtId="0" fontId="2" fillId="0" borderId="0" applyNumberFormat="0" applyFill="0" applyBorder="0" applyProtection="0"/>
    <xf numFmtId="0" fontId="3" fillId="0" borderId="0"/>
    <xf numFmtId="0" fontId="4" fillId="0" borderId="0"/>
    <xf numFmtId="0" fontId="37" fillId="0" borderId="0"/>
    <xf numFmtId="0" fontId="1" fillId="0" borderId="0"/>
    <xf numFmtId="0" fontId="4" fillId="0" borderId="0"/>
    <xf numFmtId="0" fontId="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Protection="0"/>
    <xf numFmtId="9" fontId="5" fillId="0" borderId="0" applyFont="0" applyFill="0" applyBorder="0" applyProtection="0"/>
    <xf numFmtId="164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  <xf numFmtId="165" fontId="37" fillId="0" borderId="0" applyFont="0" applyFill="0" applyBorder="0" applyProtection="0"/>
  </cellStyleXfs>
  <cellXfs count="331">
    <xf numFmtId="0" fontId="0" fillId="0" borderId="0" xfId="0"/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6" fontId="6" fillId="0" borderId="0" xfId="23" applyNumberFormat="1" applyFont="1" applyAlignment="1">
      <alignment horizontal="center" vertical="center"/>
    </xf>
    <xf numFmtId="164" fontId="6" fillId="0" borderId="0" xfId="23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166" fontId="11" fillId="0" borderId="21" xfId="23" applyNumberFormat="1" applyFont="1" applyBorder="1" applyAlignment="1">
      <alignment horizontal="center" vertical="center"/>
    </xf>
    <xf numFmtId="166" fontId="11" fillId="0" borderId="22" xfId="23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66" fontId="11" fillId="0" borderId="22" xfId="23" applyNumberFormat="1" applyFont="1" applyBorder="1" applyAlignment="1">
      <alignment horizontal="center" vertical="center"/>
    </xf>
    <xf numFmtId="166" fontId="11" fillId="0" borderId="23" xfId="23" applyNumberFormat="1" applyFont="1" applyBorder="1" applyAlignment="1">
      <alignment horizontal="center" vertical="center" wrapText="1"/>
    </xf>
    <xf numFmtId="166" fontId="11" fillId="0" borderId="24" xfId="23" applyNumberFormat="1" applyFont="1" applyBorder="1" applyAlignment="1">
      <alignment horizontal="center" vertical="center" wrapText="1"/>
    </xf>
    <xf numFmtId="166" fontId="11" fillId="0" borderId="25" xfId="23" applyNumberFormat="1" applyFont="1" applyBorder="1" applyAlignment="1">
      <alignment horizontal="center" vertical="center"/>
    </xf>
    <xf numFmtId="164" fontId="11" fillId="0" borderId="22" xfId="23" applyNumberFormat="1" applyFont="1" applyBorder="1" applyAlignment="1">
      <alignment horizontal="center" vertical="center" wrapText="1"/>
    </xf>
    <xf numFmtId="164" fontId="11" fillId="0" borderId="22" xfId="23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1" xfId="0" applyFont="1" applyBorder="1" applyAlignment="1" applyProtection="1">
      <alignment horizontal="center" vertical="center"/>
    </xf>
    <xf numFmtId="0" fontId="15" fillId="0" borderId="22" xfId="0" applyFont="1" applyBorder="1" applyAlignment="1" applyProtection="1">
      <alignment horizontal="center" vertical="center" wrapText="1"/>
    </xf>
    <xf numFmtId="0" fontId="15" fillId="0" borderId="22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29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3" borderId="33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left" vertical="center"/>
    </xf>
    <xf numFmtId="0" fontId="15" fillId="3" borderId="3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35" xfId="0" applyFont="1" applyBorder="1" applyAlignment="1">
      <alignment horizontal="center" vertical="center"/>
    </xf>
    <xf numFmtId="0" fontId="16" fillId="0" borderId="13" xfId="0" applyFont="1" applyBorder="1" applyAlignment="1" applyProtection="1">
      <alignment horizontal="center" vertical="center" wrapText="1"/>
    </xf>
    <xf numFmtId="0" fontId="16" fillId="0" borderId="13" xfId="0" applyFont="1" applyBorder="1" applyAlignment="1" applyProtection="1">
      <alignment horizontal="left" vertical="center"/>
    </xf>
    <xf numFmtId="0" fontId="16" fillId="0" borderId="13" xfId="0" applyFont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 wrapText="1"/>
    </xf>
    <xf numFmtId="0" fontId="17" fillId="0" borderId="36" xfId="0" applyFont="1" applyBorder="1" applyAlignment="1" applyProtection="1">
      <alignment horizontal="right" vertical="center"/>
    </xf>
    <xf numFmtId="167" fontId="17" fillId="0" borderId="37" xfId="23" applyNumberFormat="1" applyFont="1" applyBorder="1" applyAlignment="1">
      <alignment horizontal="center" vertical="center"/>
    </xf>
    <xf numFmtId="167" fontId="17" fillId="0" borderId="7" xfId="23" applyNumberFormat="1" applyFont="1" applyBorder="1" applyAlignment="1">
      <alignment horizontal="center" vertical="center"/>
    </xf>
    <xf numFmtId="168" fontId="17" fillId="0" borderId="38" xfId="21" applyNumberFormat="1" applyFont="1" applyBorder="1" applyAlignment="1">
      <alignment horizontal="center" vertical="center"/>
    </xf>
    <xf numFmtId="166" fontId="17" fillId="0" borderId="7" xfId="23" applyNumberFormat="1" applyFont="1" applyBorder="1" applyAlignment="1">
      <alignment horizontal="center" vertical="center"/>
    </xf>
    <xf numFmtId="167" fontId="17" fillId="0" borderId="8" xfId="23" applyNumberFormat="1" applyFont="1" applyBorder="1" applyAlignment="1">
      <alignment horizontal="center" vertical="center"/>
    </xf>
    <xf numFmtId="167" fontId="17" fillId="0" borderId="9" xfId="23" applyNumberFormat="1" applyFont="1" applyBorder="1" applyAlignment="1">
      <alignment horizontal="center" vertical="center"/>
    </xf>
    <xf numFmtId="167" fontId="17" fillId="0" borderId="39" xfId="23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167" fontId="17" fillId="0" borderId="6" xfId="23" applyNumberFormat="1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left" vertical="center" wrapText="1"/>
    </xf>
    <xf numFmtId="0" fontId="16" fillId="0" borderId="41" xfId="0" applyFont="1" applyBorder="1" applyAlignment="1">
      <alignment vertical="top" wrapText="1"/>
    </xf>
    <xf numFmtId="0" fontId="6" fillId="0" borderId="35" xfId="0" applyFont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left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49" fontId="6" fillId="2" borderId="13" xfId="0" applyNumberFormat="1" applyFont="1" applyFill="1" applyBorder="1" applyAlignment="1" applyProtection="1">
      <alignment horizontal="center" vertical="center" wrapText="1"/>
      <protection locked="0"/>
    </xf>
    <xf numFmtId="166" fontId="6" fillId="0" borderId="42" xfId="23" applyNumberFormat="1" applyFont="1" applyBorder="1" applyAlignment="1">
      <alignment horizontal="center" vertical="center"/>
    </xf>
    <xf numFmtId="166" fontId="6" fillId="0" borderId="20" xfId="23" applyNumberFormat="1" applyFont="1" applyBorder="1" applyAlignment="1">
      <alignment horizontal="center" vertical="center"/>
    </xf>
    <xf numFmtId="168" fontId="6" fillId="0" borderId="20" xfId="21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66" fontId="6" fillId="0" borderId="36" xfId="23" applyNumberFormat="1" applyFont="1" applyBorder="1" applyAlignment="1">
      <alignment horizontal="center" vertical="center"/>
    </xf>
    <xf numFmtId="166" fontId="6" fillId="2" borderId="20" xfId="23" applyNumberFormat="1" applyFont="1" applyFill="1" applyBorder="1" applyAlignment="1" applyProtection="1">
      <alignment horizontal="center" vertical="center"/>
      <protection locked="0"/>
    </xf>
    <xf numFmtId="166" fontId="6" fillId="4" borderId="20" xfId="23" applyNumberFormat="1" applyFont="1" applyFill="1" applyBorder="1" applyAlignment="1" applyProtection="1">
      <alignment horizontal="center" vertical="center"/>
      <protection locked="0"/>
    </xf>
    <xf numFmtId="166" fontId="6" fillId="2" borderId="36" xfId="23" applyNumberFormat="1" applyFont="1" applyFill="1" applyBorder="1" applyAlignment="1" applyProtection="1">
      <alignment horizontal="center" vertical="center"/>
      <protection locked="0"/>
    </xf>
    <xf numFmtId="166" fontId="6" fillId="4" borderId="43" xfId="23" applyNumberFormat="1" applyFont="1" applyFill="1" applyBorder="1" applyAlignment="1" applyProtection="1">
      <alignment horizontal="center" vertical="center"/>
      <protection locked="0"/>
    </xf>
    <xf numFmtId="166" fontId="6" fillId="0" borderId="44" xfId="23" applyNumberFormat="1" applyFont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166" fontId="6" fillId="0" borderId="12" xfId="23" applyNumberFormat="1" applyFont="1" applyBorder="1" applyAlignment="1">
      <alignment horizontal="center" vertical="center"/>
    </xf>
    <xf numFmtId="166" fontId="6" fillId="0" borderId="13" xfId="23" applyNumberFormat="1" applyFont="1" applyBorder="1" applyAlignment="1">
      <alignment horizontal="center" vertical="center"/>
    </xf>
    <xf numFmtId="168" fontId="6" fillId="0" borderId="13" xfId="21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6" fontId="6" fillId="0" borderId="15" xfId="23" applyNumberFormat="1" applyFont="1" applyBorder="1" applyAlignment="1">
      <alignment horizontal="center" vertical="center"/>
    </xf>
    <xf numFmtId="166" fontId="6" fillId="2" borderId="13" xfId="23" applyNumberFormat="1" applyFont="1" applyFill="1" applyBorder="1" applyAlignment="1" applyProtection="1">
      <alignment horizontal="center" vertical="center"/>
      <protection locked="0"/>
    </xf>
    <xf numFmtId="166" fontId="6" fillId="4" borderId="13" xfId="23" applyNumberFormat="1" applyFont="1" applyFill="1" applyBorder="1" applyAlignment="1" applyProtection="1">
      <alignment horizontal="center" vertical="center"/>
      <protection locked="0"/>
    </xf>
    <xf numFmtId="166" fontId="6" fillId="2" borderId="15" xfId="23" applyNumberFormat="1" applyFont="1" applyFill="1" applyBorder="1" applyAlignment="1" applyProtection="1">
      <alignment horizontal="center" vertical="center"/>
      <protection locked="0"/>
    </xf>
    <xf numFmtId="166" fontId="6" fillId="4" borderId="46" xfId="23" applyNumberFormat="1" applyFont="1" applyFill="1" applyBorder="1" applyAlignment="1" applyProtection="1">
      <alignment horizontal="center" vertical="center"/>
      <protection locked="0"/>
    </xf>
    <xf numFmtId="166" fontId="6" fillId="0" borderId="47" xfId="23" applyNumberFormat="1" applyFont="1" applyBorder="1" applyAlignment="1">
      <alignment horizontal="center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0" borderId="48" xfId="0" applyFont="1" applyBorder="1" applyAlignment="1">
      <alignment horizontal="center" vertical="center"/>
    </xf>
    <xf numFmtId="0" fontId="6" fillId="2" borderId="49" xfId="0" applyFont="1" applyFill="1" applyBorder="1" applyAlignment="1" applyProtection="1">
      <alignment horizontal="center" vertical="center" wrapText="1"/>
      <protection locked="0"/>
    </xf>
    <xf numFmtId="166" fontId="6" fillId="2" borderId="49" xfId="23" applyNumberFormat="1" applyFont="1" applyFill="1" applyBorder="1" applyAlignment="1" applyProtection="1">
      <alignment horizontal="center" vertical="center"/>
      <protection locked="0"/>
    </xf>
    <xf numFmtId="166" fontId="6" fillId="4" borderId="49" xfId="23" applyNumberFormat="1" applyFont="1" applyFill="1" applyBorder="1" applyAlignment="1" applyProtection="1">
      <alignment horizontal="center" vertical="center"/>
      <protection locked="0"/>
    </xf>
    <xf numFmtId="166" fontId="6" fillId="2" borderId="50" xfId="23" applyNumberFormat="1" applyFont="1" applyFill="1" applyBorder="1" applyAlignment="1" applyProtection="1">
      <alignment horizontal="center" vertical="center"/>
      <protection locked="0"/>
    </xf>
    <xf numFmtId="166" fontId="6" fillId="4" borderId="51" xfId="23" applyNumberFormat="1" applyFont="1" applyFill="1" applyBorder="1" applyAlignment="1" applyProtection="1">
      <alignment horizontal="center" vertical="center"/>
      <protection locked="0"/>
    </xf>
    <xf numFmtId="0" fontId="6" fillId="2" borderId="49" xfId="0" applyFont="1" applyFill="1" applyBorder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>
      <alignment horizontal="center" vertical="center"/>
    </xf>
    <xf numFmtId="49" fontId="6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4" xfId="0" applyFont="1" applyFill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166" fontId="6" fillId="0" borderId="21" xfId="23" applyNumberFormat="1" applyFont="1" applyBorder="1" applyAlignment="1">
      <alignment horizontal="center" vertical="center"/>
    </xf>
    <xf numFmtId="166" fontId="6" fillId="0" borderId="22" xfId="23" applyNumberFormat="1" applyFont="1" applyBorder="1" applyAlignment="1">
      <alignment horizontal="center" vertical="center"/>
    </xf>
    <xf numFmtId="168" fontId="6" fillId="0" borderId="22" xfId="21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6" fontId="6" fillId="0" borderId="23" xfId="23" applyNumberFormat="1" applyFont="1" applyBorder="1" applyAlignment="1">
      <alignment horizontal="center" vertical="center"/>
    </xf>
    <xf numFmtId="166" fontId="6" fillId="2" borderId="22" xfId="23" applyNumberFormat="1" applyFont="1" applyFill="1" applyBorder="1" applyAlignment="1" applyProtection="1">
      <alignment horizontal="center" vertical="center"/>
      <protection locked="0"/>
    </xf>
    <xf numFmtId="166" fontId="6" fillId="4" borderId="22" xfId="23" applyNumberFormat="1" applyFont="1" applyFill="1" applyBorder="1" applyAlignment="1" applyProtection="1">
      <alignment horizontal="center" vertical="center"/>
      <protection locked="0"/>
    </xf>
    <xf numFmtId="166" fontId="6" fillId="2" borderId="23" xfId="23" applyNumberFormat="1" applyFont="1" applyFill="1" applyBorder="1" applyAlignment="1" applyProtection="1">
      <alignment horizontal="center" vertical="center"/>
      <protection locked="0"/>
    </xf>
    <xf numFmtId="166" fontId="6" fillId="4" borderId="24" xfId="23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6" fontId="11" fillId="0" borderId="0" xfId="23" applyNumberFormat="1" applyFont="1" applyAlignment="1">
      <alignment horizontal="center" vertical="center"/>
    </xf>
    <xf numFmtId="168" fontId="11" fillId="0" borderId="0" xfId="21" applyNumberFormat="1" applyFont="1" applyAlignment="1">
      <alignment horizontal="center" vertical="center"/>
    </xf>
    <xf numFmtId="169" fontId="11" fillId="0" borderId="0" xfId="21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0" fillId="0" borderId="45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5" borderId="45" xfId="0" applyFont="1" applyFill="1" applyBorder="1" applyAlignment="1">
      <alignment horizontal="center" vertical="center" wrapText="1"/>
    </xf>
    <xf numFmtId="0" fontId="20" fillId="5" borderId="56" xfId="0" applyFont="1" applyFill="1" applyBorder="1" applyAlignment="1">
      <alignment horizontal="center" vertical="center" wrapText="1"/>
    </xf>
    <xf numFmtId="0" fontId="0" fillId="0" borderId="45" xfId="0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5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0" fillId="0" borderId="40" xfId="0" applyBorder="1" applyAlignment="1">
      <alignment horizontal="center" vertical="center"/>
    </xf>
    <xf numFmtId="0" fontId="0" fillId="0" borderId="45" xfId="0" applyBorder="1" applyAlignment="1">
      <alignment horizontal="left" vertical="center"/>
    </xf>
    <xf numFmtId="0" fontId="21" fillId="0" borderId="45" xfId="0" applyFont="1" applyBorder="1" applyAlignment="1">
      <alignment horizontal="left" vertical="center" wrapText="1"/>
    </xf>
    <xf numFmtId="0" fontId="22" fillId="6" borderId="45" xfId="0" applyFont="1" applyFill="1" applyBorder="1" applyAlignment="1">
      <alignment vertical="center" wrapText="1"/>
    </xf>
    <xf numFmtId="9" fontId="22" fillId="6" borderId="45" xfId="21" applyNumberFormat="1" applyFont="1" applyFill="1" applyBorder="1" applyAlignment="1">
      <alignment horizontal="center" vertical="center" wrapText="1"/>
    </xf>
    <xf numFmtId="9" fontId="22" fillId="5" borderId="45" xfId="21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0" fillId="2" borderId="55" xfId="0" applyFill="1" applyBorder="1" applyAlignment="1">
      <alignment vertical="center"/>
    </xf>
    <xf numFmtId="0" fontId="23" fillId="2" borderId="45" xfId="6" applyFont="1" applyFill="1" applyBorder="1" applyAlignment="1" applyProtection="1">
      <alignment horizontal="left" vertical="center" wrapText="1"/>
    </xf>
    <xf numFmtId="1" fontId="23" fillId="2" borderId="45" xfId="6" applyNumberFormat="1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 wrapText="1"/>
    </xf>
    <xf numFmtId="1" fontId="24" fillId="0" borderId="45" xfId="6" applyNumberFormat="1" applyFont="1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2" borderId="45" xfId="0" applyFill="1" applyBorder="1" applyAlignment="1">
      <alignment vertical="center"/>
    </xf>
    <xf numFmtId="0" fontId="0" fillId="0" borderId="45" xfId="0" applyBorder="1" applyAlignment="1">
      <alignment vertical="center"/>
    </xf>
    <xf numFmtId="0" fontId="23" fillId="0" borderId="45" xfId="6" applyFont="1" applyBorder="1" applyAlignment="1" applyProtection="1">
      <alignment horizontal="left" vertical="center" wrapText="1"/>
    </xf>
    <xf numFmtId="1" fontId="24" fillId="2" borderId="45" xfId="6" applyNumberFormat="1" applyFont="1" applyFill="1" applyBorder="1" applyAlignment="1">
      <alignment horizontal="left" vertical="center" wrapText="1"/>
    </xf>
    <xf numFmtId="1" fontId="23" fillId="0" borderId="45" xfId="6" applyNumberFormat="1" applyFont="1" applyBorder="1" applyAlignment="1">
      <alignment horizontal="left" vertical="center" wrapText="1"/>
    </xf>
    <xf numFmtId="0" fontId="23" fillId="0" borderId="45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1" fontId="23" fillId="0" borderId="45" xfId="6" applyNumberFormat="1" applyFont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1" fontId="24" fillId="0" borderId="45" xfId="6" applyNumberFormat="1" applyFont="1" applyBorder="1" applyAlignment="1" applyProtection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0" fillId="2" borderId="45" xfId="0" applyFill="1" applyBorder="1" applyAlignment="1">
      <alignment horizontal="left" vertical="center"/>
    </xf>
    <xf numFmtId="0" fontId="0" fillId="0" borderId="57" xfId="0" applyBorder="1" applyAlignment="1">
      <alignment horizontal="left" vertical="center" wrapText="1"/>
    </xf>
    <xf numFmtId="0" fontId="23" fillId="0" borderId="45" xfId="6" applyFont="1" applyBorder="1" applyAlignment="1" applyProtection="1">
      <alignment horizontal="center" vertical="center" wrapText="1"/>
    </xf>
    <xf numFmtId="0" fontId="25" fillId="7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center" vertical="center" wrapText="1"/>
    </xf>
    <xf numFmtId="0" fontId="27" fillId="7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170" fontId="25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5" fillId="0" borderId="45" xfId="0" applyFont="1" applyBorder="1" applyAlignment="1">
      <alignment horizontal="center" vertical="center"/>
    </xf>
    <xf numFmtId="170" fontId="25" fillId="0" borderId="45" xfId="0" applyNumberFormat="1" applyFont="1" applyBorder="1" applyAlignment="1">
      <alignment horizontal="center" vertical="center" wrapText="1"/>
    </xf>
    <xf numFmtId="0" fontId="28" fillId="0" borderId="45" xfId="0" applyFont="1" applyBorder="1" applyAlignment="1">
      <alignment horizontal="center" vertical="top"/>
    </xf>
    <xf numFmtId="170" fontId="28" fillId="0" borderId="45" xfId="0" applyNumberFormat="1" applyFont="1" applyBorder="1" applyAlignment="1">
      <alignment horizontal="center" vertical="top" wrapText="1"/>
    </xf>
    <xf numFmtId="0" fontId="28" fillId="0" borderId="45" xfId="0" applyFont="1" applyBorder="1" applyAlignment="1">
      <alignment horizontal="center" vertical="center" wrapText="1"/>
    </xf>
    <xf numFmtId="170" fontId="25" fillId="7" borderId="45" xfId="0" applyNumberFormat="1" applyFont="1" applyFill="1" applyBorder="1" applyAlignment="1">
      <alignment horizontal="center" vertical="center" wrapText="1"/>
    </xf>
    <xf numFmtId="0" fontId="25" fillId="7" borderId="45" xfId="0" applyFont="1" applyFill="1" applyBorder="1" applyAlignment="1">
      <alignment horizontal="center" vertical="center"/>
    </xf>
    <xf numFmtId="0" fontId="25" fillId="0" borderId="45" xfId="0" applyFont="1" applyBorder="1" applyAlignment="1">
      <alignment horizontal="center" wrapText="1"/>
    </xf>
    <xf numFmtId="0" fontId="25" fillId="9" borderId="60" xfId="0" applyFont="1" applyFill="1" applyBorder="1" applyAlignment="1">
      <alignment horizontal="center" wrapText="1"/>
    </xf>
    <xf numFmtId="170" fontId="25" fillId="8" borderId="45" xfId="0" applyNumberFormat="1" applyFont="1" applyFill="1" applyBorder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 wrapText="1"/>
    </xf>
    <xf numFmtId="0" fontId="26" fillId="8" borderId="55" xfId="0" applyFont="1" applyFill="1" applyBorder="1" applyAlignment="1">
      <alignment horizontal="center" vertical="center" wrapText="1"/>
    </xf>
    <xf numFmtId="0" fontId="25" fillId="9" borderId="45" xfId="0" applyFont="1" applyFill="1" applyBorder="1" applyAlignment="1">
      <alignment horizontal="center" wrapText="1"/>
    </xf>
    <xf numFmtId="0" fontId="26" fillId="7" borderId="45" xfId="0" applyFont="1" applyFill="1" applyBorder="1" applyAlignment="1">
      <alignment horizontal="center" vertical="center" wrapText="1"/>
    </xf>
    <xf numFmtId="0" fontId="26" fillId="7" borderId="55" xfId="0" applyFont="1" applyFill="1" applyBorder="1" applyAlignment="1">
      <alignment horizontal="center" vertical="center" wrapText="1"/>
    </xf>
    <xf numFmtId="0" fontId="29" fillId="7" borderId="45" xfId="0" applyFont="1" applyFill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 wrapText="1"/>
    </xf>
    <xf numFmtId="0" fontId="25" fillId="10" borderId="60" xfId="0" applyFont="1" applyFill="1" applyBorder="1" applyAlignment="1">
      <alignment horizontal="center" wrapText="1"/>
    </xf>
    <xf numFmtId="170" fontId="25" fillId="11" borderId="45" xfId="0" applyNumberFormat="1" applyFont="1" applyFill="1" applyBorder="1" applyAlignment="1">
      <alignment horizontal="center" vertical="center" wrapText="1"/>
    </xf>
    <xf numFmtId="0" fontId="26" fillId="11" borderId="55" xfId="0" applyFont="1" applyFill="1" applyBorder="1" applyAlignment="1">
      <alignment horizontal="center" vertical="center" wrapText="1"/>
    </xf>
    <xf numFmtId="0" fontId="26" fillId="11" borderId="45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center" vertical="center"/>
    </xf>
    <xf numFmtId="170" fontId="25" fillId="8" borderId="61" xfId="0" applyNumberFormat="1" applyFont="1" applyFill="1" applyBorder="1" applyAlignment="1">
      <alignment horizontal="center" vertical="center" wrapText="1"/>
    </xf>
    <xf numFmtId="0" fontId="26" fillId="8" borderId="61" xfId="0" applyFont="1" applyFill="1" applyBorder="1" applyAlignment="1">
      <alignment horizontal="center" vertical="center" wrapText="1"/>
    </xf>
    <xf numFmtId="0" fontId="25" fillId="0" borderId="61" xfId="0" applyFont="1" applyBorder="1" applyAlignment="1">
      <alignment horizontal="center" wrapText="1"/>
    </xf>
    <xf numFmtId="0" fontId="25" fillId="9" borderId="62" xfId="0" applyFont="1" applyFill="1" applyBorder="1" applyAlignment="1">
      <alignment horizontal="center" wrapText="1"/>
    </xf>
    <xf numFmtId="0" fontId="25" fillId="0" borderId="60" xfId="0" applyFont="1" applyBorder="1" applyAlignment="1">
      <alignment horizontal="center" vertical="center"/>
    </xf>
    <xf numFmtId="170" fontId="25" fillId="7" borderId="60" xfId="0" applyNumberFormat="1" applyFont="1" applyFill="1" applyBorder="1" applyAlignment="1">
      <alignment horizontal="center" vertical="center" wrapText="1"/>
    </xf>
    <xf numFmtId="0" fontId="29" fillId="7" borderId="60" xfId="0" applyFont="1" applyFill="1" applyBorder="1" applyAlignment="1">
      <alignment horizontal="center" vertical="center" wrapText="1"/>
    </xf>
    <xf numFmtId="0" fontId="25" fillId="0" borderId="60" xfId="0" applyFont="1" applyBorder="1" applyAlignment="1">
      <alignment horizontal="center" wrapText="1"/>
    </xf>
    <xf numFmtId="0" fontId="25" fillId="0" borderId="57" xfId="0" applyFont="1" applyBorder="1" applyAlignment="1">
      <alignment horizontal="center" wrapText="1"/>
    </xf>
    <xf numFmtId="0" fontId="29" fillId="7" borderId="63" xfId="0" applyFont="1" applyFill="1" applyBorder="1" applyAlignment="1">
      <alignment horizontal="center" vertical="center" wrapText="1"/>
    </xf>
    <xf numFmtId="170" fontId="25" fillId="11" borderId="60" xfId="0" applyNumberFormat="1" applyFont="1" applyFill="1" applyBorder="1" applyAlignment="1">
      <alignment horizontal="center" vertical="center" wrapText="1"/>
    </xf>
    <xf numFmtId="170" fontId="27" fillId="7" borderId="45" xfId="0" applyNumberFormat="1" applyFont="1" applyFill="1" applyBorder="1" applyAlignment="1">
      <alignment horizontal="center" vertical="center" wrapText="1"/>
    </xf>
    <xf numFmtId="170" fontId="27" fillId="7" borderId="61" xfId="0" applyNumberFormat="1" applyFont="1" applyFill="1" applyBorder="1" applyAlignment="1">
      <alignment horizontal="center" vertical="center" wrapText="1"/>
    </xf>
    <xf numFmtId="0" fontId="29" fillId="7" borderId="61" xfId="0" applyFont="1" applyFill="1" applyBorder="1" applyAlignment="1">
      <alignment horizontal="center" vertical="center" wrapText="1"/>
    </xf>
    <xf numFmtId="0" fontId="25" fillId="9" borderId="61" xfId="0" applyFont="1" applyFill="1" applyBorder="1" applyAlignment="1">
      <alignment horizontal="center" wrapText="1"/>
    </xf>
    <xf numFmtId="0" fontId="26" fillId="8" borderId="60" xfId="0" applyFont="1" applyFill="1" applyBorder="1" applyAlignment="1">
      <alignment horizontal="center" vertical="center" wrapText="1"/>
    </xf>
    <xf numFmtId="0" fontId="29" fillId="8" borderId="60" xfId="0" applyFont="1" applyFill="1" applyBorder="1" applyAlignment="1">
      <alignment horizontal="center" vertical="center" wrapText="1"/>
    </xf>
    <xf numFmtId="0" fontId="29" fillId="8" borderId="63" xfId="0" applyFont="1" applyFill="1" applyBorder="1" applyAlignment="1">
      <alignment horizontal="center" vertical="center" wrapText="1"/>
    </xf>
    <xf numFmtId="170" fontId="25" fillId="8" borderId="60" xfId="0" applyNumberFormat="1" applyFont="1" applyFill="1" applyBorder="1" applyAlignment="1">
      <alignment horizontal="center" vertical="center" wrapText="1"/>
    </xf>
    <xf numFmtId="0" fontId="25" fillId="12" borderId="45" xfId="0" applyFont="1" applyFill="1" applyBorder="1" applyAlignment="1">
      <alignment horizontal="center" wrapText="1"/>
    </xf>
    <xf numFmtId="170" fontId="25" fillId="7" borderId="61" xfId="0" applyNumberFormat="1" applyFont="1" applyFill="1" applyBorder="1" applyAlignment="1">
      <alignment horizontal="center" vertical="center" wrapText="1"/>
    </xf>
    <xf numFmtId="0" fontId="25" fillId="12" borderId="61" xfId="0" applyFont="1" applyFill="1" applyBorder="1" applyAlignment="1">
      <alignment horizontal="center" wrapText="1"/>
    </xf>
    <xf numFmtId="0" fontId="30" fillId="10" borderId="45" xfId="0" applyFont="1" applyFill="1" applyBorder="1" applyAlignment="1">
      <alignment horizontal="center" wrapText="1"/>
    </xf>
    <xf numFmtId="0" fontId="25" fillId="8" borderId="45" xfId="0" applyFont="1" applyFill="1" applyBorder="1" applyAlignment="1">
      <alignment horizontal="center" vertical="center"/>
    </xf>
    <xf numFmtId="170" fontId="25" fillId="8" borderId="62" xfId="0" applyNumberFormat="1" applyFont="1" applyFill="1" applyBorder="1" applyAlignment="1">
      <alignment horizontal="center" vertical="center" wrapText="1"/>
    </xf>
    <xf numFmtId="0" fontId="29" fillId="8" borderId="61" xfId="0" applyFont="1" applyFill="1" applyBorder="1" applyAlignment="1">
      <alignment horizontal="center" vertical="center" wrapText="1"/>
    </xf>
    <xf numFmtId="0" fontId="25" fillId="0" borderId="62" xfId="0" applyFont="1" applyBorder="1" applyAlignment="1">
      <alignment horizontal="center" wrapText="1"/>
    </xf>
    <xf numFmtId="0" fontId="25" fillId="7" borderId="60" xfId="0" applyFont="1" applyFill="1" applyBorder="1" applyAlignment="1">
      <alignment horizontal="center" vertical="center"/>
    </xf>
    <xf numFmtId="0" fontId="27" fillId="8" borderId="61" xfId="0" applyFont="1" applyFill="1" applyBorder="1" applyAlignment="1">
      <alignment horizontal="center" vertical="center"/>
    </xf>
    <xf numFmtId="0" fontId="25" fillId="8" borderId="60" xfId="0" applyFont="1" applyFill="1" applyBorder="1" applyAlignment="1">
      <alignment horizontal="center" vertical="center"/>
    </xf>
    <xf numFmtId="0" fontId="25" fillId="7" borderId="55" xfId="0" applyFont="1" applyFill="1" applyBorder="1" applyAlignment="1">
      <alignment horizontal="center" vertical="center"/>
    </xf>
    <xf numFmtId="0" fontId="25" fillId="8" borderId="55" xfId="0" applyFont="1" applyFill="1" applyBorder="1" applyAlignment="1">
      <alignment horizontal="center" vertical="center"/>
    </xf>
    <xf numFmtId="0" fontId="25" fillId="12" borderId="45" xfId="0" applyFont="1" applyFill="1" applyBorder="1" applyAlignment="1">
      <alignment horizontal="center" vertical="center"/>
    </xf>
    <xf numFmtId="0" fontId="27" fillId="7" borderId="45" xfId="0" applyFont="1" applyFill="1" applyBorder="1" applyAlignment="1">
      <alignment horizontal="center" vertical="center"/>
    </xf>
    <xf numFmtId="0" fontId="27" fillId="8" borderId="45" xfId="0" applyFont="1" applyFill="1" applyBorder="1" applyAlignment="1">
      <alignment horizontal="center" vertical="center"/>
    </xf>
    <xf numFmtId="0" fontId="25" fillId="8" borderId="61" xfId="0" applyFont="1" applyFill="1" applyBorder="1" applyAlignment="1">
      <alignment horizontal="center" vertical="center"/>
    </xf>
    <xf numFmtId="0" fontId="31" fillId="0" borderId="60" xfId="5" applyFont="1" applyBorder="1" applyAlignment="1">
      <alignment horizontal="center" vertical="center"/>
    </xf>
    <xf numFmtId="0" fontId="31" fillId="0" borderId="45" xfId="5" applyFont="1" applyBorder="1" applyAlignment="1">
      <alignment horizontal="center" vertical="center"/>
    </xf>
    <xf numFmtId="170" fontId="27" fillId="8" borderId="45" xfId="0" applyNumberFormat="1" applyFont="1" applyFill="1" applyBorder="1" applyAlignment="1">
      <alignment horizontal="center" vertical="center" wrapText="1"/>
    </xf>
    <xf numFmtId="0" fontId="25" fillId="13" borderId="45" xfId="0" applyFont="1" applyFill="1" applyBorder="1" applyAlignment="1">
      <alignment horizontal="center" wrapText="1"/>
    </xf>
    <xf numFmtId="0" fontId="31" fillId="0" borderId="61" xfId="5" applyFont="1" applyBorder="1" applyAlignment="1">
      <alignment horizontal="center" vertical="center"/>
    </xf>
    <xf numFmtId="0" fontId="31" fillId="12" borderId="60" xfId="5" applyFont="1" applyFill="1" applyBorder="1" applyAlignment="1">
      <alignment horizontal="center" vertical="center"/>
    </xf>
    <xf numFmtId="0" fontId="31" fillId="12" borderId="45" xfId="5" applyFont="1" applyFill="1" applyBorder="1" applyAlignment="1">
      <alignment horizontal="center" vertical="center"/>
    </xf>
    <xf numFmtId="0" fontId="31" fillId="12" borderId="61" xfId="5" applyFont="1" applyFill="1" applyBorder="1" applyAlignment="1">
      <alignment horizontal="center" vertical="center"/>
    </xf>
    <xf numFmtId="0" fontId="25" fillId="7" borderId="61" xfId="0" applyFont="1" applyFill="1" applyBorder="1" applyAlignment="1">
      <alignment horizontal="center" vertical="center"/>
    </xf>
    <xf numFmtId="0" fontId="31" fillId="12" borderId="60" xfId="5" applyFont="1" applyFill="1" applyBorder="1" applyAlignment="1">
      <alignment horizontal="center" vertical="center" wrapText="1"/>
    </xf>
    <xf numFmtId="0" fontId="31" fillId="12" borderId="45" xfId="5" applyFont="1" applyFill="1" applyBorder="1" applyAlignment="1">
      <alignment horizontal="center" vertical="center" wrapText="1"/>
    </xf>
    <xf numFmtId="0" fontId="31" fillId="12" borderId="61" xfId="5" applyFont="1" applyFill="1" applyBorder="1" applyAlignment="1">
      <alignment horizontal="center" vertical="center" wrapText="1"/>
    </xf>
    <xf numFmtId="0" fontId="25" fillId="14" borderId="45" xfId="0" applyFont="1" applyFill="1" applyBorder="1" applyAlignment="1">
      <alignment horizontal="center" vertical="center"/>
    </xf>
    <xf numFmtId="170" fontId="27" fillId="14" borderId="45" xfId="0" applyNumberFormat="1" applyFont="1" applyFill="1" applyBorder="1" applyAlignment="1">
      <alignment horizontal="center" vertical="center" wrapText="1"/>
    </xf>
    <xf numFmtId="170" fontId="27" fillId="8" borderId="61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1" fillId="0" borderId="46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  <xf numFmtId="0" fontId="15" fillId="0" borderId="71" xfId="0" applyFont="1" applyBorder="1" applyAlignment="1">
      <alignment horizontal="center" vertical="center" wrapText="1"/>
    </xf>
    <xf numFmtId="0" fontId="15" fillId="0" borderId="71" xfId="0" applyFont="1" applyBorder="1" applyAlignment="1">
      <alignment horizontal="center" vertical="center"/>
    </xf>
    <xf numFmtId="0" fontId="15" fillId="0" borderId="71" xfId="0" applyFont="1" applyBorder="1" applyAlignment="1" applyProtection="1">
      <alignment horizontal="center" vertical="center" wrapText="1"/>
      <protection locked="0"/>
    </xf>
    <xf numFmtId="0" fontId="15" fillId="0" borderId="71" xfId="0" applyFont="1" applyBorder="1" applyAlignment="1" applyProtection="1">
      <alignment horizontal="center" vertical="center"/>
      <protection locked="0"/>
    </xf>
    <xf numFmtId="0" fontId="15" fillId="0" borderId="72" xfId="0" applyFont="1" applyBorder="1" applyAlignment="1" applyProtection="1">
      <alignment horizontal="center" vertical="center"/>
      <protection locked="0"/>
    </xf>
    <xf numFmtId="0" fontId="15" fillId="0" borderId="73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center" vertical="center" wrapText="1"/>
    </xf>
    <xf numFmtId="166" fontId="6" fillId="2" borderId="13" xfId="23" applyNumberFormat="1" applyFont="1" applyFill="1" applyBorder="1" applyAlignment="1" applyProtection="1">
      <alignment horizontal="center" vertical="center" wrapText="1"/>
      <protection locked="0"/>
    </xf>
    <xf numFmtId="171" fontId="6" fillId="2" borderId="13" xfId="23" applyNumberFormat="1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46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>
      <alignment horizontal="left" vertical="center" wrapText="1"/>
    </xf>
    <xf numFmtId="0" fontId="19" fillId="0" borderId="49" xfId="0" applyFont="1" applyBorder="1" applyAlignment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6" fillId="2" borderId="22" xfId="0" applyFont="1" applyFill="1" applyBorder="1" applyAlignment="1" applyProtection="1">
      <alignment horizontal="center" vertical="center" wrapText="1"/>
      <protection locked="0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/>
    </xf>
    <xf numFmtId="0" fontId="0" fillId="15" borderId="0" xfId="0" applyFill="1" applyAlignment="1">
      <alignment vertical="center"/>
    </xf>
    <xf numFmtId="0" fontId="33" fillId="16" borderId="13" xfId="0" applyFont="1" applyFill="1" applyBorder="1" applyAlignment="1">
      <alignment horizontal="center" vertical="center" wrapText="1"/>
    </xf>
    <xf numFmtId="0" fontId="33" fillId="15" borderId="13" xfId="0" applyFont="1" applyFill="1" applyBorder="1" applyAlignment="1">
      <alignment horizontal="center" vertical="center" wrapText="1"/>
    </xf>
    <xf numFmtId="0" fontId="34" fillId="16" borderId="13" xfId="0" applyFont="1" applyFill="1" applyBorder="1" applyAlignment="1">
      <alignment vertical="center" wrapText="1"/>
    </xf>
    <xf numFmtId="0" fontId="0" fillId="15" borderId="13" xfId="0" applyFill="1" applyBorder="1" applyAlignment="1">
      <alignment vertical="center"/>
    </xf>
    <xf numFmtId="0" fontId="34" fillId="0" borderId="13" xfId="0" applyFont="1" applyBorder="1" applyAlignment="1">
      <alignment vertical="center" wrapText="1"/>
    </xf>
    <xf numFmtId="0" fontId="34" fillId="17" borderId="13" xfId="0" applyFont="1" applyFill="1" applyBorder="1" applyAlignment="1">
      <alignment vertical="center" wrapText="1"/>
    </xf>
    <xf numFmtId="0" fontId="34" fillId="17" borderId="13" xfId="0" applyFon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0" fontId="34" fillId="15" borderId="13" xfId="0" applyFont="1" applyFill="1" applyBorder="1" applyAlignment="1">
      <alignment vertical="center" wrapText="1"/>
    </xf>
    <xf numFmtId="0" fontId="34" fillId="3" borderId="13" xfId="0" applyFont="1" applyFill="1" applyBorder="1" applyAlignment="1">
      <alignment vertical="center" wrapText="1"/>
    </xf>
    <xf numFmtId="0" fontId="34" fillId="3" borderId="13" xfId="0" applyFont="1" applyFill="1" applyBorder="1" applyAlignment="1">
      <alignment horizontal="center" vertical="center" wrapText="1"/>
    </xf>
    <xf numFmtId="0" fontId="35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vertical="center"/>
    </xf>
    <xf numFmtId="0" fontId="0" fillId="16" borderId="13" xfId="0" applyFill="1" applyBorder="1" applyAlignment="1">
      <alignment vertical="center" wrapText="1"/>
    </xf>
    <xf numFmtId="0" fontId="36" fillId="16" borderId="13" xfId="0" applyFont="1" applyFill="1" applyBorder="1" applyAlignment="1">
      <alignment horizontal="center" vertical="center" wrapText="1"/>
    </xf>
    <xf numFmtId="0" fontId="0" fillId="15" borderId="13" xfId="0" applyFill="1" applyBorder="1" applyAlignment="1">
      <alignment vertical="center" wrapText="1"/>
    </xf>
    <xf numFmtId="0" fontId="34" fillId="17" borderId="13" xfId="0" applyFont="1" applyFill="1" applyBorder="1" applyAlignment="1">
      <alignment horizontal="left" vertical="center" wrapText="1"/>
    </xf>
    <xf numFmtId="0" fontId="0" fillId="17" borderId="13" xfId="0" applyFill="1" applyBorder="1" applyAlignment="1">
      <alignment horizontal="center" vertical="center" wrapText="1"/>
    </xf>
    <xf numFmtId="0" fontId="0" fillId="17" borderId="13" xfId="0" applyFill="1" applyBorder="1" applyAlignment="1">
      <alignment vertical="center" wrapText="1"/>
    </xf>
    <xf numFmtId="0" fontId="7" fillId="0" borderId="0" xfId="0" applyFont="1" applyAlignment="1">
      <alignment horizontal="center" vertical="top"/>
    </xf>
    <xf numFmtId="0" fontId="8" fillId="2" borderId="0" xfId="0" applyFont="1" applyFill="1" applyAlignment="1" applyProtection="1">
      <alignment horizontal="center" vertical="top"/>
      <protection locked="0"/>
    </xf>
    <xf numFmtId="0" fontId="6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28" fillId="0" borderId="58" xfId="0" applyFont="1" applyBorder="1" applyAlignment="1">
      <alignment horizontal="center" wrapText="1"/>
    </xf>
    <xf numFmtId="0" fontId="28" fillId="0" borderId="55" xfId="0" applyFont="1" applyBorder="1" applyAlignment="1">
      <alignment horizontal="center" vertical="top" wrapText="1"/>
    </xf>
    <xf numFmtId="0" fontId="28" fillId="0" borderId="59" xfId="0" applyFont="1" applyBorder="1" applyAlignment="1">
      <alignment horizontal="center" vertical="top" wrapText="1"/>
    </xf>
    <xf numFmtId="0" fontId="28" fillId="0" borderId="40" xfId="0" applyFont="1" applyBorder="1" applyAlignment="1">
      <alignment horizontal="center" vertical="top" wrapText="1"/>
    </xf>
    <xf numFmtId="0" fontId="28" fillId="0" borderId="45" xfId="0" applyFont="1" applyBorder="1" applyAlignment="1">
      <alignment horizontal="center" vertical="top" wrapText="1"/>
    </xf>
    <xf numFmtId="0" fontId="11" fillId="0" borderId="6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0" fontId="11" fillId="0" borderId="67" xfId="0" applyFont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0" fontId="11" fillId="0" borderId="69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11" fillId="0" borderId="66" xfId="0" applyFont="1" applyBorder="1" applyAlignment="1">
      <alignment horizontal="center" vertical="center" wrapText="1"/>
    </xf>
  </cellXfs>
  <cellStyles count="33">
    <cellStyle name="Excel Built-in Normal" xfId="1"/>
    <cellStyle name="Гиперссылка 2" xfId="2"/>
    <cellStyle name="Обычный" xfId="0" builtinId="0"/>
    <cellStyle name="Обычный 2" xfId="3"/>
    <cellStyle name="Обычный 2 2" xfId="4"/>
    <cellStyle name="Обычный 2 4 4" xfId="5"/>
    <cellStyle name="Обычный 3" xfId="6"/>
    <cellStyle name="Обычный 4" xfId="7"/>
    <cellStyle name="Обычный 5" xfId="8"/>
    <cellStyle name="Обычный 6 2 3 2" xfId="9"/>
    <cellStyle name="Обычный 6 2 3 2 2" xfId="10"/>
    <cellStyle name="Обычный 6 2 3 2 2 2" xfId="11"/>
    <cellStyle name="Обычный 6 2 3 2 3" xfId="12"/>
    <cellStyle name="Обычный 9 2 3 2 2" xfId="13"/>
    <cellStyle name="Обычный 9 2 3 2 2 2" xfId="14"/>
    <cellStyle name="Обычный 9 2 3 2 2 2 2" xfId="15"/>
    <cellStyle name="Обычный 9 2 3 2 2 3" xfId="16"/>
    <cellStyle name="Обычный 9 2 3 2 4 2 3 2" xfId="17"/>
    <cellStyle name="Обычный 9 2 3 2 4 2 3 2 2" xfId="18"/>
    <cellStyle name="Обычный 9 2 3 2 4 2 3 2 2 2" xfId="19"/>
    <cellStyle name="Обычный 9 2 3 2 4 2 3 2 3" xfId="20"/>
    <cellStyle name="Процентный" xfId="21" builtinId="5"/>
    <cellStyle name="Процентный 2" xfId="22"/>
    <cellStyle name="Финансовый" xfId="23" builtinId="3"/>
    <cellStyle name="Финансовый 2 2" xfId="24"/>
    <cellStyle name="Финансовый 4 2 2 2" xfId="25"/>
    <cellStyle name="Финансовый 4 2 2 2 2" xfId="26"/>
    <cellStyle name="Финансовый 4 2 2 2 2 2" xfId="27"/>
    <cellStyle name="Финансовый 4 2 2 2 3" xfId="28"/>
    <cellStyle name="Финансовый 4 2 2 2 3 2 3 2" xfId="29"/>
    <cellStyle name="Финансовый 4 2 2 2 3 2 3 2 2" xfId="30"/>
    <cellStyle name="Финансовый 4 2 2 2 3 2 3 2 2 2" xfId="31"/>
    <cellStyle name="Финансовый 4 2 2 2 3 2 3 2 3" xfId="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gubarev.MCX/Desktop/&#1044;&#1055;&#1056;%20&#1074;%20&#1050;&#1056;&#1057;&#1058;/&#1050;&#1086;&#1085;&#1094;&#1077;&#1087;&#1094;&#1080;&#1103;%20&#1055;&#1088;&#1080;&#1083;%2010%20&#1089;%20&#1076;&#1088;&#1091;&#1075;&#1080;&#1084;&#1080;%20&#1060;&#1055;/&#1055;&#1088;&#1080;&#1083;%2010%20&#1080;%20&#1080;&#1085;&#1099;&#1077;%20&#1060;&#105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"/>
      <sheetName val="8"/>
      <sheetName val="13"/>
      <sheetName val="19.2"/>
      <sheetName val="22"/>
      <sheetName val="14"/>
      <sheetName val="16"/>
      <sheetName val="15"/>
      <sheetName val="14.1"/>
      <sheetName val="17"/>
      <sheetName val="18"/>
      <sheetName val="12"/>
      <sheetName val="11"/>
      <sheetName val="9"/>
      <sheetName val="5"/>
      <sheetName val="4"/>
      <sheetName val="3.1"/>
      <sheetName val="3"/>
      <sheetName val="Прил 10 (ДПР)"/>
      <sheetName val="СОСТ Заявка"/>
      <sheetName val="СОСТ Хар-ка"/>
      <sheetName val="СОСТ Докум"/>
      <sheetName val="СОСТ Фин"/>
      <sheetName val="СОСТ ИнвестВБ"/>
      <sheetName val="СОСТ ИнвестРМ"/>
      <sheetName val="СОСТ Голосов"/>
      <sheetName val="РТИСТ"/>
      <sheetName val="НАЙМ заявка"/>
      <sheetName val="НАЙМ Паспорт МЖК"/>
      <sheetName val="НАЙМ Реестр ОКС"/>
      <sheetName val="НАЙМ ССГ"/>
      <sheetName val="Благоустройство"/>
      <sheetName val="21"/>
      <sheetName val="Соответствие критериям"/>
      <sheetName val="Субъекты РФ"/>
      <sheetName val="Tech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56">
          <cell r="R56" t="e">
            <v>#REF!</v>
          </cell>
        </row>
        <row r="57">
          <cell r="R57" t="e">
            <v>#REF!</v>
          </cell>
        </row>
        <row r="58">
          <cell r="R58" t="e">
            <v>#REF!</v>
          </cell>
        </row>
        <row r="59">
          <cell r="R59" t="e">
            <v>#REF!</v>
          </cell>
        </row>
        <row r="60">
          <cell r="R60" t="e">
            <v>#REF!</v>
          </cell>
        </row>
        <row r="61">
          <cell r="R61" t="e">
            <v>#REF!</v>
          </cell>
        </row>
        <row r="62">
          <cell r="R62" t="e">
            <v>#REF!</v>
          </cell>
        </row>
        <row r="63">
          <cell r="R63" t="e">
            <v>#REF!</v>
          </cell>
        </row>
        <row r="64">
          <cell r="R64" t="e">
            <v>#REF!</v>
          </cell>
        </row>
        <row r="65">
          <cell r="R65" t="e">
            <v>#REF!</v>
          </cell>
        </row>
        <row r="66">
          <cell r="R66" t="e">
            <v>#REF!</v>
          </cell>
        </row>
        <row r="67">
          <cell r="R67" t="e">
            <v>#REF!</v>
          </cell>
        </row>
        <row r="68">
          <cell r="R68" t="e">
            <v>#REF!</v>
          </cell>
        </row>
        <row r="69">
          <cell r="R69" t="e">
            <v>#REF!</v>
          </cell>
        </row>
        <row r="70">
          <cell r="R70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402A475-D727-4D11-A715-5754AF9248F6}">
      <pageMargins left="0.70078740157480324" right="0.70078740157480324" top="0.75196850393700787" bottom="0.75196850393700787" header="0.3" footer="0.3"/>
      <pageSetup paperSize="9" orientation="portrait"/>
    </customSheetView>
  </customSheetViews>
  <pageMargins left="0.70078740157480324" right="0.70078740157480324" top="0.75196850393700787" bottom="0.75196850393700787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B54"/>
  <sheetViews>
    <sheetView tabSelected="1" view="pageBreakPreview" zoomScale="90" workbookViewId="0">
      <selection activeCell="F13" sqref="F13"/>
    </sheetView>
  </sheetViews>
  <sheetFormatPr defaultColWidth="9.140625" defaultRowHeight="12.75" x14ac:dyDescent="0.25"/>
  <cols>
    <col min="1" max="1" width="4" style="2" customWidth="1"/>
    <col min="2" max="2" width="16.7109375" style="2" customWidth="1"/>
    <col min="3" max="3" width="39.42578125" style="3" customWidth="1"/>
    <col min="4" max="4" width="13.28515625" style="2" customWidth="1"/>
    <col min="5" max="5" width="14.7109375" style="2" customWidth="1"/>
    <col min="6" max="6" width="11.85546875" style="4" customWidth="1"/>
    <col min="7" max="7" width="7.7109375" style="2" customWidth="1"/>
    <col min="8" max="8" width="20.85546875" style="2" customWidth="1"/>
    <col min="9" max="9" width="28.140625" style="2" customWidth="1"/>
    <col min="10" max="10" width="30.85546875" style="2" customWidth="1"/>
    <col min="11" max="11" width="19.85546875" style="2" customWidth="1"/>
    <col min="12" max="12" width="19.5703125" style="2" customWidth="1"/>
    <col min="13" max="14" width="10.7109375" style="2" customWidth="1"/>
    <col min="15" max="15" width="16.140625" style="5" customWidth="1"/>
    <col min="16" max="16" width="14.5703125" style="5" customWidth="1"/>
    <col min="17" max="17" width="8.85546875" style="2" customWidth="1"/>
    <col min="18" max="18" width="13.140625" style="5" customWidth="1"/>
    <col min="19" max="19" width="12" style="5" customWidth="1"/>
    <col min="20" max="20" width="8.85546875" style="2" customWidth="1"/>
    <col min="21" max="21" width="12.85546875" style="5" customWidth="1"/>
    <col min="22" max="23" width="10.85546875" style="5" customWidth="1"/>
    <col min="24" max="24" width="13.28515625" style="5" customWidth="1"/>
    <col min="25" max="25" width="16.85546875" style="5" customWidth="1"/>
    <col min="26" max="26" width="12.42578125" style="5" customWidth="1"/>
    <col min="27" max="27" width="12" style="2" customWidth="1"/>
    <col min="28" max="29" width="17.140625" style="6" customWidth="1"/>
    <col min="30" max="30" width="9" style="2" customWidth="1"/>
    <col min="31" max="33" width="14.140625" style="6" customWidth="1"/>
    <col min="34" max="34" width="14.140625" style="5" customWidth="1"/>
    <col min="35" max="35" width="14" style="2" customWidth="1"/>
    <col min="36" max="36" width="11.7109375" style="2" customWidth="1"/>
    <col min="37" max="37" width="8.28515625" style="2" customWidth="1"/>
    <col min="38" max="39" width="14" style="2" customWidth="1"/>
    <col min="40" max="40" width="8.42578125" style="2" customWidth="1"/>
    <col min="41" max="44" width="15" style="2" customWidth="1"/>
    <col min="45" max="46" width="11.85546875" style="2" customWidth="1"/>
    <col min="47" max="47" width="8.140625" style="2" customWidth="1"/>
    <col min="48" max="49" width="18.140625" style="2" customWidth="1"/>
    <col min="50" max="50" width="7.85546875" style="2" customWidth="1"/>
    <col min="51" max="54" width="14.5703125" style="2" customWidth="1"/>
    <col min="55" max="55" width="12.5703125" style="2" customWidth="1"/>
    <col min="56" max="56" width="12.7109375" style="2" customWidth="1"/>
    <col min="57" max="57" width="8.28515625" style="2" customWidth="1"/>
    <col min="58" max="59" width="14" style="2" customWidth="1"/>
    <col min="60" max="60" width="8.7109375" style="2" customWidth="1"/>
    <col min="61" max="64" width="13" style="2" customWidth="1"/>
    <col min="65" max="66" width="13.28515625" style="2" customWidth="1"/>
    <col min="67" max="67" width="8.140625" style="2" customWidth="1"/>
    <col min="68" max="69" width="15.140625" style="2" customWidth="1"/>
    <col min="70" max="70" width="9.42578125" style="2" customWidth="1"/>
    <col min="71" max="74" width="14.85546875" style="2" customWidth="1"/>
    <col min="75" max="75" width="19.85546875" style="2" customWidth="1"/>
    <col min="76" max="78" width="18.140625" style="3" customWidth="1"/>
    <col min="79" max="80" width="18.140625" style="1" customWidth="1"/>
    <col min="81" max="16384" width="9.140625" style="1"/>
  </cols>
  <sheetData>
    <row r="1" spans="1:80" ht="18.75" x14ac:dyDescent="0.25">
      <c r="A1" s="291" t="s">
        <v>0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  <c r="U1" s="291"/>
      <c r="V1" s="291"/>
      <c r="W1" s="291"/>
      <c r="X1" s="291"/>
      <c r="Y1" s="291"/>
      <c r="Z1" s="291"/>
      <c r="AA1" s="291"/>
      <c r="AB1" s="291"/>
      <c r="AC1" s="291"/>
      <c r="AD1" s="291"/>
      <c r="AE1" s="291"/>
      <c r="AF1" s="291"/>
      <c r="AG1" s="291"/>
      <c r="AH1" s="291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</row>
    <row r="2" spans="1:80" ht="20.25" x14ac:dyDescent="0.25">
      <c r="B2" s="292" t="s">
        <v>269</v>
      </c>
      <c r="C2" s="292"/>
      <c r="D2" s="292"/>
      <c r="E2" s="292"/>
      <c r="F2" s="292"/>
      <c r="G2" s="292"/>
      <c r="H2" s="292"/>
      <c r="I2" s="8" t="s">
        <v>2</v>
      </c>
    </row>
    <row r="3" spans="1:80" x14ac:dyDescent="0.25">
      <c r="B3" s="293" t="s">
        <v>3</v>
      </c>
      <c r="C3" s="293"/>
      <c r="D3" s="293"/>
      <c r="E3" s="293"/>
      <c r="F3" s="293"/>
      <c r="G3" s="293"/>
      <c r="H3" s="293"/>
    </row>
    <row r="4" spans="1:80" ht="15.75" x14ac:dyDescent="0.25">
      <c r="A4" s="9" t="s">
        <v>4</v>
      </c>
    </row>
    <row r="5" spans="1:80" x14ac:dyDescent="0.25">
      <c r="BW5" s="294" t="s">
        <v>5</v>
      </c>
      <c r="BX5" s="294"/>
      <c r="BY5" s="294"/>
      <c r="BZ5" s="294"/>
      <c r="CA5" s="294"/>
      <c r="CB5" s="294"/>
    </row>
    <row r="6" spans="1:80" s="2" customFormat="1" ht="24.75" customHeight="1" x14ac:dyDescent="0.25">
      <c r="A6" s="295" t="s">
        <v>6</v>
      </c>
      <c r="B6" s="297" t="s">
        <v>7</v>
      </c>
      <c r="C6" s="297" t="s">
        <v>8</v>
      </c>
      <c r="D6" s="299" t="s">
        <v>9</v>
      </c>
      <c r="E6" s="297" t="s">
        <v>10</v>
      </c>
      <c r="F6" s="299" t="s">
        <v>11</v>
      </c>
      <c r="G6" s="297" t="s">
        <v>12</v>
      </c>
      <c r="H6" s="297" t="s">
        <v>13</v>
      </c>
      <c r="I6" s="302" t="s">
        <v>14</v>
      </c>
      <c r="J6" s="302"/>
      <c r="K6" s="302"/>
      <c r="L6" s="302"/>
      <c r="M6" s="297" t="s">
        <v>15</v>
      </c>
      <c r="N6" s="303"/>
      <c r="O6" s="304" t="s">
        <v>16</v>
      </c>
      <c r="P6" s="305"/>
      <c r="Q6" s="305"/>
      <c r="R6" s="305"/>
      <c r="S6" s="305"/>
      <c r="T6" s="305"/>
      <c r="U6" s="305"/>
      <c r="V6" s="305"/>
      <c r="W6" s="305"/>
      <c r="X6" s="305"/>
      <c r="Y6" s="305"/>
      <c r="Z6" s="305"/>
      <c r="AA6" s="305"/>
      <c r="AB6" s="305"/>
      <c r="AC6" s="305"/>
      <c r="AD6" s="305"/>
      <c r="AE6" s="305"/>
      <c r="AF6" s="305"/>
      <c r="AG6" s="305"/>
      <c r="AH6" s="305"/>
      <c r="AI6" s="305"/>
      <c r="AJ6" s="305"/>
      <c r="AK6" s="305"/>
      <c r="AL6" s="305"/>
      <c r="AM6" s="305"/>
      <c r="AN6" s="305"/>
      <c r="AO6" s="305"/>
      <c r="AP6" s="305"/>
      <c r="AQ6" s="305"/>
      <c r="AR6" s="305"/>
      <c r="AS6" s="305"/>
      <c r="AT6" s="305"/>
      <c r="AU6" s="305"/>
      <c r="AV6" s="305"/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  <c r="BH6" s="305"/>
      <c r="BI6" s="305"/>
      <c r="BJ6" s="305"/>
      <c r="BK6" s="305"/>
      <c r="BL6" s="305"/>
      <c r="BM6" s="305"/>
      <c r="BN6" s="305"/>
      <c r="BO6" s="305"/>
      <c r="BP6" s="305"/>
      <c r="BQ6" s="305"/>
      <c r="BR6" s="305"/>
      <c r="BS6" s="305"/>
      <c r="BT6" s="305"/>
      <c r="BU6" s="306"/>
      <c r="BV6" s="307"/>
      <c r="BW6" s="10"/>
      <c r="BX6" s="11"/>
      <c r="BY6" s="11"/>
      <c r="BZ6" s="11"/>
      <c r="CA6" s="12"/>
      <c r="CB6" s="12"/>
    </row>
    <row r="7" spans="1:80" s="2" customFormat="1" ht="16.5" customHeight="1" x14ac:dyDescent="0.25">
      <c r="A7" s="296"/>
      <c r="B7" s="298"/>
      <c r="C7" s="298"/>
      <c r="D7" s="300"/>
      <c r="E7" s="298"/>
      <c r="F7" s="300"/>
      <c r="G7" s="298"/>
      <c r="H7" s="298"/>
      <c r="I7" s="308" t="s">
        <v>17</v>
      </c>
      <c r="J7" s="308" t="s">
        <v>18</v>
      </c>
      <c r="K7" s="308" t="s">
        <v>19</v>
      </c>
      <c r="L7" s="308" t="s">
        <v>20</v>
      </c>
      <c r="M7" s="298" t="s">
        <v>21</v>
      </c>
      <c r="N7" s="309" t="s">
        <v>22</v>
      </c>
      <c r="O7" s="295" t="s">
        <v>23</v>
      </c>
      <c r="P7" s="297"/>
      <c r="Q7" s="297"/>
      <c r="R7" s="297"/>
      <c r="S7" s="297"/>
      <c r="T7" s="297"/>
      <c r="U7" s="297"/>
      <c r="V7" s="297"/>
      <c r="W7" s="303"/>
      <c r="X7" s="310"/>
      <c r="Y7" s="311" t="s">
        <v>24</v>
      </c>
      <c r="Z7" s="297"/>
      <c r="AA7" s="297"/>
      <c r="AB7" s="297"/>
      <c r="AC7" s="297"/>
      <c r="AD7" s="297"/>
      <c r="AE7" s="297"/>
      <c r="AF7" s="297"/>
      <c r="AG7" s="303"/>
      <c r="AH7" s="310"/>
      <c r="AI7" s="295" t="s">
        <v>25</v>
      </c>
      <c r="AJ7" s="297"/>
      <c r="AK7" s="297"/>
      <c r="AL7" s="297"/>
      <c r="AM7" s="297"/>
      <c r="AN7" s="297"/>
      <c r="AO7" s="297"/>
      <c r="AP7" s="297"/>
      <c r="AQ7" s="303"/>
      <c r="AR7" s="303"/>
      <c r="AS7" s="295" t="s">
        <v>26</v>
      </c>
      <c r="AT7" s="297"/>
      <c r="AU7" s="297"/>
      <c r="AV7" s="297"/>
      <c r="AW7" s="297"/>
      <c r="AX7" s="297"/>
      <c r="AY7" s="297"/>
      <c r="AZ7" s="297"/>
      <c r="BA7" s="303"/>
      <c r="BB7" s="310"/>
      <c r="BC7" s="295" t="s">
        <v>27</v>
      </c>
      <c r="BD7" s="297"/>
      <c r="BE7" s="297"/>
      <c r="BF7" s="297"/>
      <c r="BG7" s="297"/>
      <c r="BH7" s="297"/>
      <c r="BI7" s="297"/>
      <c r="BJ7" s="297"/>
      <c r="BK7" s="303"/>
      <c r="BL7" s="303"/>
      <c r="BM7" s="295" t="s">
        <v>28</v>
      </c>
      <c r="BN7" s="297"/>
      <c r="BO7" s="297"/>
      <c r="BP7" s="297"/>
      <c r="BQ7" s="297"/>
      <c r="BR7" s="297"/>
      <c r="BS7" s="297"/>
      <c r="BT7" s="297"/>
      <c r="BU7" s="303"/>
      <c r="BV7" s="310"/>
      <c r="BW7" s="314" t="s">
        <v>29</v>
      </c>
      <c r="BX7" s="316" t="s">
        <v>30</v>
      </c>
      <c r="BY7" s="316" t="s">
        <v>31</v>
      </c>
      <c r="BZ7" s="316" t="s">
        <v>32</v>
      </c>
      <c r="CA7" s="312" t="s">
        <v>33</v>
      </c>
      <c r="CB7" s="312" t="s">
        <v>34</v>
      </c>
    </row>
    <row r="8" spans="1:80" s="2" customFormat="1" ht="45" x14ac:dyDescent="0.25">
      <c r="A8" s="296"/>
      <c r="B8" s="298"/>
      <c r="C8" s="298"/>
      <c r="D8" s="301"/>
      <c r="E8" s="298"/>
      <c r="F8" s="301"/>
      <c r="G8" s="298"/>
      <c r="H8" s="298"/>
      <c r="I8" s="308"/>
      <c r="J8" s="308"/>
      <c r="K8" s="308"/>
      <c r="L8" s="308"/>
      <c r="M8" s="298"/>
      <c r="N8" s="309"/>
      <c r="O8" s="16" t="s">
        <v>35</v>
      </c>
      <c r="P8" s="17" t="s">
        <v>36</v>
      </c>
      <c r="Q8" s="18" t="s">
        <v>37</v>
      </c>
      <c r="R8" s="17" t="s">
        <v>38</v>
      </c>
      <c r="S8" s="17" t="s">
        <v>39</v>
      </c>
      <c r="T8" s="18" t="s">
        <v>40</v>
      </c>
      <c r="U8" s="19" t="s">
        <v>41</v>
      </c>
      <c r="V8" s="19" t="s">
        <v>42</v>
      </c>
      <c r="W8" s="20" t="s">
        <v>43</v>
      </c>
      <c r="X8" s="21" t="s">
        <v>44</v>
      </c>
      <c r="Y8" s="22" t="s">
        <v>35</v>
      </c>
      <c r="Z8" s="17" t="s">
        <v>36</v>
      </c>
      <c r="AA8" s="18" t="s">
        <v>37</v>
      </c>
      <c r="AB8" s="23" t="s">
        <v>38</v>
      </c>
      <c r="AC8" s="23" t="s">
        <v>39</v>
      </c>
      <c r="AD8" s="18" t="s">
        <v>40</v>
      </c>
      <c r="AE8" s="24" t="s">
        <v>41</v>
      </c>
      <c r="AF8" s="24" t="s">
        <v>42</v>
      </c>
      <c r="AG8" s="20" t="s">
        <v>43</v>
      </c>
      <c r="AH8" s="21" t="s">
        <v>44</v>
      </c>
      <c r="AI8" s="25" t="s">
        <v>35</v>
      </c>
      <c r="AJ8" s="26" t="s">
        <v>36</v>
      </c>
      <c r="AK8" s="18" t="s">
        <v>37</v>
      </c>
      <c r="AL8" s="26" t="s">
        <v>38</v>
      </c>
      <c r="AM8" s="26" t="s">
        <v>39</v>
      </c>
      <c r="AN8" s="18" t="s">
        <v>40</v>
      </c>
      <c r="AO8" s="27" t="s">
        <v>41</v>
      </c>
      <c r="AP8" s="27" t="s">
        <v>42</v>
      </c>
      <c r="AQ8" s="20" t="s">
        <v>43</v>
      </c>
      <c r="AR8" s="20" t="s">
        <v>44</v>
      </c>
      <c r="AS8" s="25" t="s">
        <v>35</v>
      </c>
      <c r="AT8" s="26" t="s">
        <v>36</v>
      </c>
      <c r="AU8" s="18" t="s">
        <v>37</v>
      </c>
      <c r="AV8" s="26" t="s">
        <v>38</v>
      </c>
      <c r="AW8" s="26" t="s">
        <v>39</v>
      </c>
      <c r="AX8" s="18" t="s">
        <v>40</v>
      </c>
      <c r="AY8" s="27" t="s">
        <v>41</v>
      </c>
      <c r="AZ8" s="27" t="s">
        <v>42</v>
      </c>
      <c r="BA8" s="20" t="s">
        <v>43</v>
      </c>
      <c r="BB8" s="21" t="s">
        <v>44</v>
      </c>
      <c r="BC8" s="25" t="s">
        <v>35</v>
      </c>
      <c r="BD8" s="26" t="s">
        <v>36</v>
      </c>
      <c r="BE8" s="18" t="s">
        <v>37</v>
      </c>
      <c r="BF8" s="26" t="s">
        <v>38</v>
      </c>
      <c r="BG8" s="26" t="s">
        <v>39</v>
      </c>
      <c r="BH8" s="18" t="s">
        <v>40</v>
      </c>
      <c r="BI8" s="27" t="s">
        <v>41</v>
      </c>
      <c r="BJ8" s="27" t="s">
        <v>42</v>
      </c>
      <c r="BK8" s="20" t="s">
        <v>43</v>
      </c>
      <c r="BL8" s="20" t="s">
        <v>44</v>
      </c>
      <c r="BM8" s="25" t="s">
        <v>35</v>
      </c>
      <c r="BN8" s="26" t="s">
        <v>36</v>
      </c>
      <c r="BO8" s="18" t="s">
        <v>37</v>
      </c>
      <c r="BP8" s="26" t="s">
        <v>38</v>
      </c>
      <c r="BQ8" s="26" t="s">
        <v>39</v>
      </c>
      <c r="BR8" s="18" t="s">
        <v>40</v>
      </c>
      <c r="BS8" s="27" t="s">
        <v>41</v>
      </c>
      <c r="BT8" s="27" t="s">
        <v>42</v>
      </c>
      <c r="BU8" s="20" t="s">
        <v>43</v>
      </c>
      <c r="BV8" s="21" t="s">
        <v>44</v>
      </c>
      <c r="BW8" s="315"/>
      <c r="BX8" s="317"/>
      <c r="BY8" s="317"/>
      <c r="BZ8" s="317"/>
      <c r="CA8" s="313"/>
      <c r="CB8" s="313"/>
    </row>
    <row r="9" spans="1:80" s="28" customFormat="1" ht="11.25" x14ac:dyDescent="0.25">
      <c r="A9" s="29">
        <v>1</v>
      </c>
      <c r="B9" s="30">
        <v>2</v>
      </c>
      <c r="C9" s="31">
        <v>3</v>
      </c>
      <c r="D9" s="31">
        <v>4</v>
      </c>
      <c r="E9" s="30">
        <v>5</v>
      </c>
      <c r="F9" s="31">
        <v>6</v>
      </c>
      <c r="G9" s="31">
        <v>7</v>
      </c>
      <c r="H9" s="30">
        <v>8</v>
      </c>
      <c r="I9" s="31">
        <v>9</v>
      </c>
      <c r="J9" s="31">
        <v>10</v>
      </c>
      <c r="K9" s="30">
        <v>11</v>
      </c>
      <c r="L9" s="31">
        <v>12</v>
      </c>
      <c r="M9" s="30">
        <v>14</v>
      </c>
      <c r="N9" s="32">
        <v>15</v>
      </c>
      <c r="O9" s="33">
        <v>16</v>
      </c>
      <c r="P9" s="34">
        <v>17</v>
      </c>
      <c r="Q9" s="35">
        <v>18</v>
      </c>
      <c r="R9" s="35">
        <v>19</v>
      </c>
      <c r="S9" s="34">
        <v>20</v>
      </c>
      <c r="T9" s="35">
        <v>21</v>
      </c>
      <c r="U9" s="35">
        <v>22</v>
      </c>
      <c r="V9" s="34">
        <v>23</v>
      </c>
      <c r="W9" s="36"/>
      <c r="X9" s="37">
        <v>24</v>
      </c>
      <c r="Y9" s="38">
        <v>25</v>
      </c>
      <c r="Z9" s="34">
        <v>26</v>
      </c>
      <c r="AA9" s="35">
        <v>27</v>
      </c>
      <c r="AB9" s="35">
        <v>28</v>
      </c>
      <c r="AC9" s="34">
        <v>29</v>
      </c>
      <c r="AD9" s="35">
        <v>30</v>
      </c>
      <c r="AE9" s="35">
        <v>31</v>
      </c>
      <c r="AF9" s="34">
        <v>32</v>
      </c>
      <c r="AG9" s="36"/>
      <c r="AH9" s="37">
        <v>33</v>
      </c>
      <c r="AI9" s="38">
        <v>34</v>
      </c>
      <c r="AJ9" s="34">
        <v>35</v>
      </c>
      <c r="AK9" s="35">
        <v>36</v>
      </c>
      <c r="AL9" s="35">
        <v>37</v>
      </c>
      <c r="AM9" s="34">
        <v>38</v>
      </c>
      <c r="AN9" s="35">
        <v>39</v>
      </c>
      <c r="AO9" s="35">
        <v>40</v>
      </c>
      <c r="AP9" s="34">
        <v>41</v>
      </c>
      <c r="AQ9" s="34"/>
      <c r="AR9" s="39">
        <v>42</v>
      </c>
      <c r="AS9" s="33">
        <v>43</v>
      </c>
      <c r="AT9" s="34">
        <v>44</v>
      </c>
      <c r="AU9" s="35">
        <v>45</v>
      </c>
      <c r="AV9" s="35">
        <v>46</v>
      </c>
      <c r="AW9" s="34">
        <v>47</v>
      </c>
      <c r="AX9" s="35">
        <v>48</v>
      </c>
      <c r="AY9" s="35">
        <v>49</v>
      </c>
      <c r="AZ9" s="34">
        <v>50</v>
      </c>
      <c r="BA9" s="34"/>
      <c r="BB9" s="37">
        <v>51</v>
      </c>
      <c r="BC9" s="33">
        <v>52</v>
      </c>
      <c r="BD9" s="34">
        <v>53</v>
      </c>
      <c r="BE9" s="35">
        <v>54</v>
      </c>
      <c r="BF9" s="35">
        <v>55</v>
      </c>
      <c r="BG9" s="34">
        <v>56</v>
      </c>
      <c r="BH9" s="35">
        <v>57</v>
      </c>
      <c r="BI9" s="35">
        <v>58</v>
      </c>
      <c r="BJ9" s="34">
        <v>59</v>
      </c>
      <c r="BK9" s="34"/>
      <c r="BL9" s="39">
        <v>60</v>
      </c>
      <c r="BM9" s="33">
        <v>61</v>
      </c>
      <c r="BN9" s="34">
        <v>62</v>
      </c>
      <c r="BO9" s="35">
        <v>63</v>
      </c>
      <c r="BP9" s="35">
        <v>64</v>
      </c>
      <c r="BQ9" s="34">
        <v>65</v>
      </c>
      <c r="BR9" s="35">
        <v>66</v>
      </c>
      <c r="BS9" s="35">
        <v>67</v>
      </c>
      <c r="BT9" s="34">
        <v>68</v>
      </c>
      <c r="BU9" s="34">
        <v>69</v>
      </c>
      <c r="BV9" s="37">
        <v>70</v>
      </c>
      <c r="BW9" s="40"/>
      <c r="BX9" s="41"/>
      <c r="BY9" s="41"/>
      <c r="BZ9" s="41"/>
      <c r="CA9" s="42"/>
      <c r="CB9" s="42"/>
    </row>
    <row r="10" spans="1:80" s="43" customFormat="1" ht="21.75" customHeight="1" x14ac:dyDescent="0.25">
      <c r="A10" s="44"/>
      <c r="B10" s="45"/>
      <c r="C10" s="46"/>
      <c r="D10" s="47"/>
      <c r="E10" s="48"/>
      <c r="F10" s="45"/>
      <c r="G10" s="45"/>
      <c r="H10" s="45"/>
      <c r="I10" s="45"/>
      <c r="J10" s="45"/>
      <c r="K10" s="47"/>
      <c r="L10" s="47"/>
      <c r="M10" s="45"/>
      <c r="N10" s="49" t="s">
        <v>45</v>
      </c>
      <c r="O10" s="50" t="e">
        <f>SUM(O11:O44)</f>
        <v>#VALUE!</v>
      </c>
      <c r="P10" s="51">
        <f>SUM(P11:P44)</f>
        <v>300000</v>
      </c>
      <c r="Q10" s="52" t="s">
        <v>46</v>
      </c>
      <c r="R10" s="53">
        <f>SUM(R11:R44)</f>
        <v>0</v>
      </c>
      <c r="S10" s="51">
        <f>SUM(S11:S44)</f>
        <v>300000</v>
      </c>
      <c r="T10" s="52">
        <f>S10/P10</f>
        <v>1</v>
      </c>
      <c r="U10" s="51" t="e">
        <f t="shared" ref="U10:Z10" si="0">SUM(U11:U44)</f>
        <v>#VALUE!</v>
      </c>
      <c r="V10" s="51">
        <f t="shared" si="0"/>
        <v>0</v>
      </c>
      <c r="W10" s="54">
        <f t="shared" si="0"/>
        <v>0</v>
      </c>
      <c r="X10" s="55">
        <f t="shared" si="0"/>
        <v>0</v>
      </c>
      <c r="Y10" s="56" t="e">
        <f t="shared" si="0"/>
        <v>#VALUE!</v>
      </c>
      <c r="Z10" s="51">
        <f t="shared" si="0"/>
        <v>150000</v>
      </c>
      <c r="AA10" s="57" t="s">
        <v>46</v>
      </c>
      <c r="AB10" s="51">
        <f>SUM(AB11:AB44)</f>
        <v>0</v>
      </c>
      <c r="AC10" s="51">
        <f>SUM(AC11:AC44)</f>
        <v>150000</v>
      </c>
      <c r="AD10" s="52">
        <f>AC10/Z10</f>
        <v>1</v>
      </c>
      <c r="AE10" s="51">
        <f t="shared" ref="AE10:AJ10" si="1">SUM(AE11:AE44)</f>
        <v>234615.4</v>
      </c>
      <c r="AF10" s="51">
        <f t="shared" si="1"/>
        <v>0</v>
      </c>
      <c r="AG10" s="51">
        <f t="shared" si="1"/>
        <v>0</v>
      </c>
      <c r="AH10" s="54">
        <f t="shared" si="1"/>
        <v>0</v>
      </c>
      <c r="AI10" s="58">
        <f t="shared" si="1"/>
        <v>428571.4</v>
      </c>
      <c r="AJ10" s="51">
        <f t="shared" si="1"/>
        <v>150000</v>
      </c>
      <c r="AK10" s="57" t="s">
        <v>46</v>
      </c>
      <c r="AL10" s="51">
        <f>SUM(AL11:AL44)</f>
        <v>0</v>
      </c>
      <c r="AM10" s="51">
        <f>SUM(AM11:AM44)</f>
        <v>150000</v>
      </c>
      <c r="AN10" s="52">
        <f>AM10/AJ10</f>
        <v>1</v>
      </c>
      <c r="AO10" s="51">
        <f t="shared" ref="AO10:AT10" si="2">SUM(AO11:AO44)</f>
        <v>278571.40000000002</v>
      </c>
      <c r="AP10" s="51">
        <f t="shared" si="2"/>
        <v>0</v>
      </c>
      <c r="AQ10" s="51">
        <f t="shared" si="2"/>
        <v>0</v>
      </c>
      <c r="AR10" s="55">
        <f t="shared" si="2"/>
        <v>0</v>
      </c>
      <c r="AS10" s="56">
        <f t="shared" si="2"/>
        <v>0</v>
      </c>
      <c r="AT10" s="51">
        <f t="shared" si="2"/>
        <v>0</v>
      </c>
      <c r="AU10" s="57" t="s">
        <v>46</v>
      </c>
      <c r="AV10" s="51">
        <f>SUM(AV11:AV44)</f>
        <v>0</v>
      </c>
      <c r="AW10" s="51">
        <f>SUM(AW11:AW44)</f>
        <v>0</v>
      </c>
      <c r="AX10" s="52" t="e">
        <f>AW10/AT10</f>
        <v>#DIV/0!</v>
      </c>
      <c r="AY10" s="51">
        <f t="shared" ref="AY10:BD10" si="3">SUM(AY11:AY44)</f>
        <v>0</v>
      </c>
      <c r="AZ10" s="51">
        <f t="shared" si="3"/>
        <v>0</v>
      </c>
      <c r="BA10" s="51">
        <f t="shared" si="3"/>
        <v>0</v>
      </c>
      <c r="BB10" s="51">
        <f t="shared" si="3"/>
        <v>0</v>
      </c>
      <c r="BC10" s="51">
        <f t="shared" si="3"/>
        <v>0</v>
      </c>
      <c r="BD10" s="51">
        <f t="shared" si="3"/>
        <v>0</v>
      </c>
      <c r="BE10" s="57" t="s">
        <v>46</v>
      </c>
      <c r="BF10" s="51">
        <f>SUM(BF11:BF44)</f>
        <v>0</v>
      </c>
      <c r="BG10" s="51">
        <f>SUM(BG11:BG44)</f>
        <v>0</v>
      </c>
      <c r="BH10" s="52" t="e">
        <f>BG10/BD10</f>
        <v>#DIV/0!</v>
      </c>
      <c r="BI10" s="51">
        <f t="shared" ref="BI10:BN10" si="4">SUM(BI11:BI44)</f>
        <v>0</v>
      </c>
      <c r="BJ10" s="51">
        <f t="shared" si="4"/>
        <v>0</v>
      </c>
      <c r="BK10" s="51">
        <f t="shared" si="4"/>
        <v>0</v>
      </c>
      <c r="BL10" s="54">
        <f t="shared" si="4"/>
        <v>0</v>
      </c>
      <c r="BM10" s="58">
        <f t="shared" si="4"/>
        <v>0</v>
      </c>
      <c r="BN10" s="51">
        <f t="shared" si="4"/>
        <v>0</v>
      </c>
      <c r="BO10" s="57" t="s">
        <v>46</v>
      </c>
      <c r="BP10" s="51">
        <f>SUM(BP11:BP44)</f>
        <v>0</v>
      </c>
      <c r="BQ10" s="51">
        <f>SUM(BQ11:BQ44)</f>
        <v>0</v>
      </c>
      <c r="BR10" s="52" t="e">
        <f>BQ10/BN10</f>
        <v>#DIV/0!</v>
      </c>
      <c r="BS10" s="51">
        <f>SUM(BS11:BS44)</f>
        <v>0</v>
      </c>
      <c r="BT10" s="51">
        <f>SUM(BT11:BT44)</f>
        <v>0</v>
      </c>
      <c r="BU10" s="51">
        <f>SUM(BU11:BU44)</f>
        <v>0</v>
      </c>
      <c r="BV10" s="55">
        <f>SUM(BV11:BV44)</f>
        <v>0</v>
      </c>
      <c r="BW10" s="59"/>
      <c r="BX10" s="60"/>
      <c r="BY10" s="60"/>
      <c r="BZ10" s="60"/>
      <c r="CA10" s="61"/>
      <c r="CB10" s="61"/>
    </row>
    <row r="11" spans="1:80" ht="58.5" customHeight="1" x14ac:dyDescent="0.25">
      <c r="A11" s="62">
        <v>1</v>
      </c>
      <c r="B11" s="63" t="s">
        <v>75</v>
      </c>
      <c r="C11" s="64" t="s">
        <v>638</v>
      </c>
      <c r="D11" s="63" t="s">
        <v>642</v>
      </c>
      <c r="E11" s="63" t="s">
        <v>640</v>
      </c>
      <c r="F11" s="66"/>
      <c r="G11" s="63"/>
      <c r="H11" s="63" t="s">
        <v>68</v>
      </c>
      <c r="I11" s="63"/>
      <c r="J11" s="63"/>
      <c r="K11" s="63" t="s">
        <v>646</v>
      </c>
      <c r="L11" s="63"/>
      <c r="M11" s="63">
        <v>2025</v>
      </c>
      <c r="N11" s="65"/>
      <c r="O11" s="67" t="e">
        <f t="shared" ref="O11:O41" si="5">P11+U11+V11+W11</f>
        <v>#VALUE!</v>
      </c>
      <c r="P11" s="68">
        <f t="shared" ref="P11:P41" si="6">R11+S11</f>
        <v>0</v>
      </c>
      <c r="Q11" s="69" t="e">
        <f t="shared" ref="Q11:Q41" si="7">P11/(P11+U11)</f>
        <v>#VALUE!</v>
      </c>
      <c r="R11" s="68">
        <f t="shared" ref="R11:R41" si="8">AB11+AL11+AV11+BF11+BP11</f>
        <v>0</v>
      </c>
      <c r="S11" s="68">
        <f t="shared" ref="S11:S41" si="9">AC11+AM11+AW11+BG11+BQ11</f>
        <v>0</v>
      </c>
      <c r="T11" s="70" t="s">
        <v>46</v>
      </c>
      <c r="U11" s="68" t="e">
        <f t="shared" ref="U11:U41" si="10">AE11+AO11+AY11+BI11+BS11</f>
        <v>#VALUE!</v>
      </c>
      <c r="V11" s="68">
        <f t="shared" ref="V11:W41" si="11">AF11+AP11+AZ11+BJ11+BT11</f>
        <v>0</v>
      </c>
      <c r="W11" s="71">
        <f t="shared" ref="W11:X26" si="12">AG11+AQ11+BA11+BK11+BU11</f>
        <v>0</v>
      </c>
      <c r="X11" s="71">
        <f t="shared" si="12"/>
        <v>0</v>
      </c>
      <c r="Y11" s="67" t="e">
        <f t="shared" ref="Y11:Y41" si="13">Z11+AE11+AF11+AG11</f>
        <v>#VALUE!</v>
      </c>
      <c r="Z11" s="68">
        <f t="shared" ref="Z11:Z41" si="14">AB11+AC11</f>
        <v>0</v>
      </c>
      <c r="AA11" s="69" t="e">
        <f t="shared" ref="AA11:AA41" si="15">Z11/(Z11+AE11)</f>
        <v>#VALUE!</v>
      </c>
      <c r="AB11" s="72"/>
      <c r="AC11" s="73"/>
      <c r="AD11" s="70" t="s">
        <v>46</v>
      </c>
      <c r="AE11" s="72" t="s">
        <v>47</v>
      </c>
      <c r="AF11" s="72"/>
      <c r="AG11" s="74"/>
      <c r="AH11" s="75"/>
      <c r="AI11" s="76">
        <f t="shared" ref="AI11:AI41" si="16">AJ11+AO11+AP11+AQ11</f>
        <v>0</v>
      </c>
      <c r="AJ11" s="68">
        <f t="shared" ref="AJ11:AJ41" si="17">AL11+AM11</f>
        <v>0</v>
      </c>
      <c r="AK11" s="69" t="e">
        <f t="shared" ref="AK11:AK41" si="18">AJ11/(AJ11+AO11)</f>
        <v>#DIV/0!</v>
      </c>
      <c r="AL11" s="72"/>
      <c r="AM11" s="73">
        <v>0</v>
      </c>
      <c r="AN11" s="70" t="s">
        <v>46</v>
      </c>
      <c r="AO11" s="72">
        <v>0</v>
      </c>
      <c r="AP11" s="72"/>
      <c r="AQ11" s="74"/>
      <c r="AR11" s="75"/>
      <c r="AS11" s="67">
        <f t="shared" ref="AS11:AS41" si="19">AT11+AY11+AZ11+BA11</f>
        <v>0</v>
      </c>
      <c r="AT11" s="68">
        <f t="shared" ref="AT11:AT41" si="20">AV11+AW11</f>
        <v>0</v>
      </c>
      <c r="AU11" s="69" t="e">
        <f t="shared" ref="AU11:AU41" si="21">AT11/(AT11+AY11)</f>
        <v>#DIV/0!</v>
      </c>
      <c r="AV11" s="72"/>
      <c r="AW11" s="73"/>
      <c r="AX11" s="70" t="s">
        <v>46</v>
      </c>
      <c r="AY11" s="72"/>
      <c r="AZ11" s="72"/>
      <c r="BA11" s="74"/>
      <c r="BB11" s="75"/>
      <c r="BC11" s="67">
        <f t="shared" ref="BC11:BC41" si="22">BD11+BI11+BJ11+BK11</f>
        <v>0</v>
      </c>
      <c r="BD11" s="68">
        <f t="shared" ref="BD11:BD41" si="23">BF11+BG11</f>
        <v>0</v>
      </c>
      <c r="BE11" s="69" t="e">
        <f t="shared" ref="BE11:BE41" si="24">BD11/(BD11+BI11)</f>
        <v>#DIV/0!</v>
      </c>
      <c r="BF11" s="72"/>
      <c r="BG11" s="73"/>
      <c r="BH11" s="70" t="s">
        <v>46</v>
      </c>
      <c r="BI11" s="72"/>
      <c r="BJ11" s="72"/>
      <c r="BK11" s="74"/>
      <c r="BL11" s="75"/>
      <c r="BM11" s="67">
        <f t="shared" ref="BM11:BM41" si="25">BN11+BS11+BT11+BU11</f>
        <v>0</v>
      </c>
      <c r="BN11" s="68">
        <f t="shared" ref="BN11:BN41" si="26">BP11+BQ11</f>
        <v>0</v>
      </c>
      <c r="BO11" s="69" t="e">
        <f t="shared" ref="BO11:BO41" si="27">BN11/(BN11+BS11)</f>
        <v>#DIV/0!</v>
      </c>
      <c r="BP11" s="72"/>
      <c r="BQ11" s="73"/>
      <c r="BR11" s="70" t="s">
        <v>46</v>
      </c>
      <c r="BS11" s="72"/>
      <c r="BT11" s="72"/>
      <c r="BU11" s="74"/>
      <c r="BV11" s="75"/>
      <c r="BW11" s="77" t="e">
        <f>IF(O11&lt;&gt;'Характеристика мероприятий'!K7,"Стоимость мероприятия не соответствует НМЦК","")</f>
        <v>#VALUE!</v>
      </c>
      <c r="BX11" s="78" t="str">
        <f>IFERROR(IF((VLOOKUP($B$2,справочники!N2:S91,2,FALSE))&lt;AA11,"Нарушен ПУС 2026 г."," "),"")</f>
        <v/>
      </c>
      <c r="BY11" s="78" t="str">
        <f>IFERROR(IF((VLOOKUP($B$2,справочники!N2:S91,3,FALSE))&lt;AK11,"Нарушен ПУС 2027 г.",""),"")</f>
        <v/>
      </c>
      <c r="BZ11" s="78" t="str">
        <f>IFERROR(IF((VLOOKUP($B$2,справочники!N2:S91,4,FALSE))&lt;AU11,"Нарушен ПУС 2028 г.",""),"")</f>
        <v/>
      </c>
      <c r="CA11" s="78" t="str">
        <f>IFERROR(IF((VLOOKUP($B$2,справочники!N2:S91,5,FALSE))&lt;BE11,"Нарушен ПУС 2029 г.",""),"")</f>
        <v/>
      </c>
      <c r="CB11" s="78" t="str">
        <f>IFERROR(IF((VLOOKUP($B$2,справочники!N2:S91,6,FALSE))&lt;BO11,"Нарушен ПУС 2030 г.",""),"")</f>
        <v/>
      </c>
    </row>
    <row r="12" spans="1:80" ht="53.25" customHeight="1" x14ac:dyDescent="0.25">
      <c r="A12" s="62">
        <v>2</v>
      </c>
      <c r="B12" s="63" t="s">
        <v>67</v>
      </c>
      <c r="C12" s="64" t="s">
        <v>639</v>
      </c>
      <c r="D12" s="79" t="s">
        <v>642</v>
      </c>
      <c r="E12" s="63" t="s">
        <v>641</v>
      </c>
      <c r="F12" s="79"/>
      <c r="G12" s="63"/>
      <c r="H12" s="63" t="s">
        <v>68</v>
      </c>
      <c r="I12" s="63"/>
      <c r="J12" s="63"/>
      <c r="K12" s="63" t="s">
        <v>646</v>
      </c>
      <c r="L12" s="63"/>
      <c r="M12" s="63">
        <v>2025</v>
      </c>
      <c r="N12" s="65"/>
      <c r="O12" s="80">
        <f t="shared" si="5"/>
        <v>0</v>
      </c>
      <c r="P12" s="81">
        <f t="shared" si="6"/>
        <v>0</v>
      </c>
      <c r="Q12" s="82" t="e">
        <f t="shared" si="7"/>
        <v>#DIV/0!</v>
      </c>
      <c r="R12" s="81">
        <f t="shared" si="8"/>
        <v>0</v>
      </c>
      <c r="S12" s="81">
        <f t="shared" si="9"/>
        <v>0</v>
      </c>
      <c r="T12" s="83" t="s">
        <v>46</v>
      </c>
      <c r="U12" s="81">
        <f t="shared" si="10"/>
        <v>0</v>
      </c>
      <c r="V12" s="81">
        <f t="shared" si="11"/>
        <v>0</v>
      </c>
      <c r="W12" s="84">
        <f t="shared" si="12"/>
        <v>0</v>
      </c>
      <c r="X12" s="84">
        <f t="shared" ref="X12:X41" si="28">AH12+AR12+BB12+BL12+BV12</f>
        <v>0</v>
      </c>
      <c r="Y12" s="80">
        <f t="shared" si="13"/>
        <v>0</v>
      </c>
      <c r="Z12" s="81">
        <f t="shared" si="14"/>
        <v>0</v>
      </c>
      <c r="AA12" s="82" t="e">
        <f t="shared" si="15"/>
        <v>#DIV/0!</v>
      </c>
      <c r="AB12" s="85"/>
      <c r="AC12" s="86">
        <v>0</v>
      </c>
      <c r="AD12" s="83" t="s">
        <v>46</v>
      </c>
      <c r="AE12" s="85">
        <v>0</v>
      </c>
      <c r="AF12" s="85"/>
      <c r="AG12" s="87"/>
      <c r="AH12" s="88"/>
      <c r="AI12" s="89">
        <f t="shared" si="16"/>
        <v>0</v>
      </c>
      <c r="AJ12" s="81">
        <f t="shared" si="17"/>
        <v>0</v>
      </c>
      <c r="AK12" s="82" t="e">
        <f t="shared" si="18"/>
        <v>#DIV/0!</v>
      </c>
      <c r="AL12" s="85"/>
      <c r="AM12" s="86"/>
      <c r="AN12" s="83" t="s">
        <v>46</v>
      </c>
      <c r="AO12" s="85"/>
      <c r="AP12" s="85"/>
      <c r="AQ12" s="87"/>
      <c r="AR12" s="88"/>
      <c r="AS12" s="80">
        <f t="shared" si="19"/>
        <v>0</v>
      </c>
      <c r="AT12" s="81">
        <f t="shared" si="20"/>
        <v>0</v>
      </c>
      <c r="AU12" s="82" t="e">
        <f t="shared" si="21"/>
        <v>#DIV/0!</v>
      </c>
      <c r="AV12" s="85"/>
      <c r="AW12" s="86"/>
      <c r="AX12" s="83" t="s">
        <v>46</v>
      </c>
      <c r="AY12" s="85"/>
      <c r="AZ12" s="85"/>
      <c r="BA12" s="87"/>
      <c r="BB12" s="88"/>
      <c r="BC12" s="80">
        <f t="shared" si="22"/>
        <v>0</v>
      </c>
      <c r="BD12" s="81">
        <f t="shared" si="23"/>
        <v>0</v>
      </c>
      <c r="BE12" s="82" t="e">
        <f t="shared" si="24"/>
        <v>#DIV/0!</v>
      </c>
      <c r="BF12" s="85"/>
      <c r="BG12" s="86"/>
      <c r="BH12" s="83" t="s">
        <v>46</v>
      </c>
      <c r="BI12" s="85"/>
      <c r="BJ12" s="85"/>
      <c r="BK12" s="87"/>
      <c r="BL12" s="88"/>
      <c r="BM12" s="80">
        <f t="shared" si="25"/>
        <v>0</v>
      </c>
      <c r="BN12" s="81">
        <f t="shared" si="26"/>
        <v>0</v>
      </c>
      <c r="BO12" s="82" t="e">
        <f t="shared" si="27"/>
        <v>#DIV/0!</v>
      </c>
      <c r="BP12" s="85"/>
      <c r="BQ12" s="86"/>
      <c r="BR12" s="83" t="s">
        <v>46</v>
      </c>
      <c r="BS12" s="85"/>
      <c r="BT12" s="85"/>
      <c r="BU12" s="87"/>
      <c r="BV12" s="88"/>
      <c r="BW12" s="77" t="str">
        <f>IF(O12&lt;&gt;'Характеристика мероприятий'!K8,"Стоимость мероприятия не соответствует НМЦК","")</f>
        <v>Стоимость мероприятия не соответствует НМЦК</v>
      </c>
      <c r="BX12" s="78" t="str">
        <f>IFERROR(IF((VLOOKUP($B$2,справочники!N3:S92,2,FALSE))&lt;AA12,"Нарушен ПУС 2026 г."," "),"")</f>
        <v/>
      </c>
      <c r="BY12" s="78" t="str">
        <f>IFERROR(IF((VLOOKUP($B$2,справочники!N3:S92,3,FALSE))&lt;AK12,"Нарушен ПУС 2027 г.",""),"")</f>
        <v/>
      </c>
      <c r="BZ12" s="78" t="str">
        <f>IFERROR(IF((VLOOKUP($B$2,справочники!N3:S92,4,FALSE))&lt;AU12,"Нарушен ПУС 2028 г.",""),"")</f>
        <v/>
      </c>
      <c r="CA12" s="78" t="str">
        <f>IFERROR(IF((VLOOKUP($B$2,справочники!N3:S92,5,FALSE))&lt;BE12,"Нарушен ПУС 2029 г.",""),"")</f>
        <v/>
      </c>
      <c r="CB12" s="78" t="str">
        <f>IFERROR(IF((VLOOKUP($B$2,справочники!N3:S92,6,FALSE))&lt;BO12,"Нарушен ПУС 2030 г.",""),"")</f>
        <v/>
      </c>
    </row>
    <row r="13" spans="1:80" ht="53.25" customHeight="1" x14ac:dyDescent="0.25">
      <c r="A13" s="62">
        <v>3</v>
      </c>
      <c r="B13" s="63" t="s">
        <v>67</v>
      </c>
      <c r="C13" s="90" t="s">
        <v>643</v>
      </c>
      <c r="D13" s="63" t="s">
        <v>642</v>
      </c>
      <c r="E13" s="63" t="s">
        <v>640</v>
      </c>
      <c r="F13" s="66" t="s">
        <v>644</v>
      </c>
      <c r="G13" s="63" t="s">
        <v>49</v>
      </c>
      <c r="H13" s="63" t="s">
        <v>94</v>
      </c>
      <c r="I13" s="79" t="s">
        <v>69</v>
      </c>
      <c r="J13" s="63" t="s">
        <v>70</v>
      </c>
      <c r="K13" s="63" t="s">
        <v>646</v>
      </c>
      <c r="L13" s="63"/>
      <c r="M13" s="63">
        <v>2026</v>
      </c>
      <c r="N13" s="65">
        <v>2027</v>
      </c>
      <c r="O13" s="80">
        <f t="shared" si="5"/>
        <v>813186.8</v>
      </c>
      <c r="P13" s="81">
        <f t="shared" si="6"/>
        <v>300000</v>
      </c>
      <c r="Q13" s="82">
        <f t="shared" si="7"/>
        <v>0.36891892490138795</v>
      </c>
      <c r="R13" s="81">
        <f t="shared" si="8"/>
        <v>0</v>
      </c>
      <c r="S13" s="81">
        <f t="shared" si="9"/>
        <v>300000</v>
      </c>
      <c r="T13" s="83" t="s">
        <v>46</v>
      </c>
      <c r="U13" s="81">
        <f t="shared" si="10"/>
        <v>513186.80000000005</v>
      </c>
      <c r="V13" s="81">
        <f t="shared" si="11"/>
        <v>0</v>
      </c>
      <c r="W13" s="84">
        <f t="shared" si="12"/>
        <v>0</v>
      </c>
      <c r="X13" s="84">
        <f t="shared" si="28"/>
        <v>0</v>
      </c>
      <c r="Y13" s="80">
        <f t="shared" si="13"/>
        <v>384615.4</v>
      </c>
      <c r="Z13" s="81">
        <f t="shared" si="14"/>
        <v>150000</v>
      </c>
      <c r="AA13" s="82">
        <f t="shared" si="15"/>
        <v>0.38999998440000061</v>
      </c>
      <c r="AB13" s="85"/>
      <c r="AC13" s="86">
        <v>150000</v>
      </c>
      <c r="AD13" s="83" t="s">
        <v>46</v>
      </c>
      <c r="AE13" s="85">
        <v>234615.4</v>
      </c>
      <c r="AF13" s="85">
        <v>0</v>
      </c>
      <c r="AG13" s="87">
        <v>0</v>
      </c>
      <c r="AH13" s="88">
        <v>0</v>
      </c>
      <c r="AI13" s="89">
        <f t="shared" si="16"/>
        <v>428571.4</v>
      </c>
      <c r="AJ13" s="81">
        <f t="shared" si="17"/>
        <v>150000</v>
      </c>
      <c r="AK13" s="82">
        <f t="shared" si="18"/>
        <v>0.35000002333333485</v>
      </c>
      <c r="AL13" s="85"/>
      <c r="AM13" s="86">
        <v>150000</v>
      </c>
      <c r="AN13" s="83" t="s">
        <v>46</v>
      </c>
      <c r="AO13" s="85">
        <v>278571.40000000002</v>
      </c>
      <c r="AP13" s="85"/>
      <c r="AQ13" s="87"/>
      <c r="AR13" s="88"/>
      <c r="AS13" s="80">
        <f t="shared" si="19"/>
        <v>0</v>
      </c>
      <c r="AT13" s="81">
        <f t="shared" si="20"/>
        <v>0</v>
      </c>
      <c r="AU13" s="82" t="e">
        <f t="shared" si="21"/>
        <v>#DIV/0!</v>
      </c>
      <c r="AV13" s="85"/>
      <c r="AW13" s="86"/>
      <c r="AX13" s="83" t="s">
        <v>46</v>
      </c>
      <c r="AY13" s="85"/>
      <c r="AZ13" s="85"/>
      <c r="BA13" s="87"/>
      <c r="BB13" s="88"/>
      <c r="BC13" s="80">
        <f t="shared" si="22"/>
        <v>0</v>
      </c>
      <c r="BD13" s="81">
        <f t="shared" si="23"/>
        <v>0</v>
      </c>
      <c r="BE13" s="82" t="e">
        <f t="shared" si="24"/>
        <v>#DIV/0!</v>
      </c>
      <c r="BF13" s="85"/>
      <c r="BG13" s="86"/>
      <c r="BH13" s="83" t="s">
        <v>46</v>
      </c>
      <c r="BI13" s="85"/>
      <c r="BJ13" s="85"/>
      <c r="BK13" s="87"/>
      <c r="BL13" s="88"/>
      <c r="BM13" s="80">
        <f t="shared" si="25"/>
        <v>0</v>
      </c>
      <c r="BN13" s="81">
        <f t="shared" si="26"/>
        <v>0</v>
      </c>
      <c r="BO13" s="82" t="e">
        <f t="shared" si="27"/>
        <v>#DIV/0!</v>
      </c>
      <c r="BP13" s="85"/>
      <c r="BQ13" s="86"/>
      <c r="BR13" s="83" t="s">
        <v>46</v>
      </c>
      <c r="BS13" s="85"/>
      <c r="BT13" s="85"/>
      <c r="BU13" s="87"/>
      <c r="BV13" s="88"/>
      <c r="BW13" s="77" t="str">
        <f>IF(O13&lt;&gt;'Характеристика мероприятий'!K9,"Стоимость мероприятия не соответствует НМЦК","")</f>
        <v>Стоимость мероприятия не соответствует НМЦК</v>
      </c>
      <c r="BX13" s="78" t="str">
        <f>IFERROR(IF((VLOOKUP($B$2,справочники!N4:S93,2,FALSE))&lt;AA13,"Нарушен ПУС 2026 г."," "),"")</f>
        <v xml:space="preserve"> </v>
      </c>
      <c r="BY13" s="78" t="str">
        <f>IFERROR(IF((VLOOKUP($B$2,справочники!N4:S93,3,FALSE))&lt;AK13,"Нарушен ПУС 2027 г.",""),"")</f>
        <v/>
      </c>
      <c r="BZ13" s="78" t="str">
        <f>IFERROR(IF((VLOOKUP($B$2,справочники!N4:S93,4,FALSE))&lt;AU13,"Нарушен ПУС 2028 г.",""),"")</f>
        <v/>
      </c>
      <c r="CA13" s="78" t="str">
        <f>IFERROR(IF((VLOOKUP($B$2,справочники!N4:S93,5,FALSE))&lt;BE13,"Нарушен ПУС 2029 г.",""),"")</f>
        <v/>
      </c>
      <c r="CB13" s="78" t="str">
        <f>IFERROR(IF((VLOOKUP($B$2,справочники!N4:S93,6,FALSE))&lt;BO13,"Нарушен ПУС 2030 г.",""),"")</f>
        <v/>
      </c>
    </row>
    <row r="14" spans="1:80" ht="53.25" customHeight="1" x14ac:dyDescent="0.25">
      <c r="A14" s="62">
        <v>4</v>
      </c>
      <c r="B14" s="63"/>
      <c r="C14" s="64"/>
      <c r="D14" s="63"/>
      <c r="E14" s="63"/>
      <c r="F14" s="66"/>
      <c r="G14" s="63"/>
      <c r="H14" s="63"/>
      <c r="I14" s="63"/>
      <c r="J14" s="63"/>
      <c r="K14" s="63"/>
      <c r="L14" s="63"/>
      <c r="M14" s="63"/>
      <c r="N14" s="65"/>
      <c r="O14" s="80">
        <f t="shared" si="5"/>
        <v>0</v>
      </c>
      <c r="P14" s="81">
        <f t="shared" si="6"/>
        <v>0</v>
      </c>
      <c r="Q14" s="82" t="e">
        <f t="shared" si="7"/>
        <v>#DIV/0!</v>
      </c>
      <c r="R14" s="81">
        <f t="shared" si="8"/>
        <v>0</v>
      </c>
      <c r="S14" s="81">
        <f>AC14+AM14+AW14+BG14+BQ14</f>
        <v>0</v>
      </c>
      <c r="T14" s="83" t="s">
        <v>46</v>
      </c>
      <c r="U14" s="81">
        <f>AE14+AO14+AY14+BI14+BS14</f>
        <v>0</v>
      </c>
      <c r="V14" s="81">
        <f t="shared" si="11"/>
        <v>0</v>
      </c>
      <c r="W14" s="84">
        <f t="shared" si="12"/>
        <v>0</v>
      </c>
      <c r="X14" s="84">
        <f t="shared" si="28"/>
        <v>0</v>
      </c>
      <c r="Y14" s="80">
        <f>Z14+AE14+AF14+AG14</f>
        <v>0</v>
      </c>
      <c r="Z14" s="81">
        <f>AB14+AC14</f>
        <v>0</v>
      </c>
      <c r="AA14" s="82" t="e">
        <f>Z14/(Z14+AE14)</f>
        <v>#DIV/0!</v>
      </c>
      <c r="AB14" s="85"/>
      <c r="AC14" s="86"/>
      <c r="AD14" s="83" t="s">
        <v>46</v>
      </c>
      <c r="AE14" s="85"/>
      <c r="AF14" s="85">
        <v>0</v>
      </c>
      <c r="AG14" s="87"/>
      <c r="AH14" s="88"/>
      <c r="AI14" s="89">
        <f t="shared" si="16"/>
        <v>0</v>
      </c>
      <c r="AJ14" s="81">
        <f t="shared" si="17"/>
        <v>0</v>
      </c>
      <c r="AK14" s="82" t="e">
        <f t="shared" si="18"/>
        <v>#DIV/0!</v>
      </c>
      <c r="AL14" s="85"/>
      <c r="AM14" s="86"/>
      <c r="AN14" s="83" t="s">
        <v>46</v>
      </c>
      <c r="AO14" s="85"/>
      <c r="AP14" s="85"/>
      <c r="AQ14" s="87"/>
      <c r="AR14" s="88"/>
      <c r="AS14" s="80">
        <f t="shared" si="19"/>
        <v>0</v>
      </c>
      <c r="AT14" s="81">
        <f t="shared" si="20"/>
        <v>0</v>
      </c>
      <c r="AU14" s="82" t="e">
        <f t="shared" si="21"/>
        <v>#DIV/0!</v>
      </c>
      <c r="AV14" s="85"/>
      <c r="AW14" s="86"/>
      <c r="AX14" s="83" t="s">
        <v>46</v>
      </c>
      <c r="AY14" s="85"/>
      <c r="AZ14" s="85"/>
      <c r="BA14" s="87"/>
      <c r="BB14" s="88"/>
      <c r="BC14" s="80">
        <f t="shared" si="22"/>
        <v>0</v>
      </c>
      <c r="BD14" s="81">
        <f t="shared" si="23"/>
        <v>0</v>
      </c>
      <c r="BE14" s="82" t="e">
        <f t="shared" si="24"/>
        <v>#DIV/0!</v>
      </c>
      <c r="BF14" s="85"/>
      <c r="BG14" s="86"/>
      <c r="BH14" s="83" t="s">
        <v>46</v>
      </c>
      <c r="BI14" s="85"/>
      <c r="BJ14" s="85"/>
      <c r="BK14" s="87"/>
      <c r="BL14" s="88"/>
      <c r="BM14" s="80">
        <f t="shared" si="25"/>
        <v>0</v>
      </c>
      <c r="BN14" s="81">
        <f t="shared" si="26"/>
        <v>0</v>
      </c>
      <c r="BO14" s="82" t="e">
        <f t="shared" si="27"/>
        <v>#DIV/0!</v>
      </c>
      <c r="BP14" s="85"/>
      <c r="BQ14" s="86"/>
      <c r="BR14" s="83" t="s">
        <v>46</v>
      </c>
      <c r="BS14" s="85"/>
      <c r="BT14" s="85"/>
      <c r="BU14" s="87"/>
      <c r="BV14" s="88"/>
      <c r="BW14" s="77" t="str">
        <f>IF(O14&lt;&gt;'Характеристика мероприятий'!K10,"Стоимость мероприятия не соответствует НМЦК","")</f>
        <v/>
      </c>
      <c r="BX14" s="78" t="str">
        <f>IFERROR(IF((VLOOKUP($B$2,справочники!N5:S94,2,FALSE))&lt;AA14,"Нарушен ПУС 2026 г."," "),"")</f>
        <v/>
      </c>
      <c r="BY14" s="78" t="str">
        <f>IFERROR(IF((VLOOKUP($B$2,справочники!N5:S94,3,FALSE))&lt;AK14,"Нарушен ПУС 2027 г.",""),"")</f>
        <v/>
      </c>
      <c r="BZ14" s="78" t="str">
        <f>IFERROR(IF((VLOOKUP($B$2,справочники!N5:S94,4,FALSE))&lt;AU14,"Нарушен ПУС 2028 г.",""),"")</f>
        <v/>
      </c>
      <c r="CA14" s="78" t="str">
        <f>IFERROR(IF((VLOOKUP($B$2,справочники!N5:S94,5,FALSE))&lt;BE14,"Нарушен ПУС 2029 г.",""),"")</f>
        <v/>
      </c>
      <c r="CB14" s="78" t="str">
        <f>IFERROR(IF((VLOOKUP($B$2,справочники!N5:S94,6,FALSE))&lt;BO14,"Нарушен ПУС 2030 г.",""),"")</f>
        <v/>
      </c>
    </row>
    <row r="15" spans="1:80" ht="53.25" customHeight="1" x14ac:dyDescent="0.25">
      <c r="A15" s="91">
        <v>5</v>
      </c>
      <c r="B15" s="63"/>
      <c r="C15" s="90"/>
      <c r="D15" s="63"/>
      <c r="E15" s="63"/>
      <c r="F15" s="66"/>
      <c r="G15" s="63"/>
      <c r="H15" s="63"/>
      <c r="I15" s="79"/>
      <c r="J15" s="79"/>
      <c r="K15" s="92"/>
      <c r="L15" s="92"/>
      <c r="M15" s="63"/>
      <c r="N15" s="65"/>
      <c r="O15" s="80">
        <f t="shared" si="5"/>
        <v>0</v>
      </c>
      <c r="P15" s="81">
        <f t="shared" si="6"/>
        <v>0</v>
      </c>
      <c r="Q15" s="82" t="e">
        <f t="shared" si="7"/>
        <v>#DIV/0!</v>
      </c>
      <c r="R15" s="81">
        <f t="shared" si="8"/>
        <v>0</v>
      </c>
      <c r="S15" s="81">
        <f t="shared" si="9"/>
        <v>0</v>
      </c>
      <c r="T15" s="83" t="s">
        <v>46</v>
      </c>
      <c r="U15" s="81">
        <f t="shared" si="10"/>
        <v>0</v>
      </c>
      <c r="V15" s="81">
        <f t="shared" si="11"/>
        <v>0</v>
      </c>
      <c r="W15" s="84">
        <f t="shared" si="12"/>
        <v>0</v>
      </c>
      <c r="X15" s="84">
        <f t="shared" si="28"/>
        <v>0</v>
      </c>
      <c r="Y15" s="80">
        <f t="shared" si="13"/>
        <v>0</v>
      </c>
      <c r="Z15" s="81">
        <f t="shared" si="14"/>
        <v>0</v>
      </c>
      <c r="AA15" s="82" t="e">
        <f t="shared" si="15"/>
        <v>#DIV/0!</v>
      </c>
      <c r="AB15" s="93"/>
      <c r="AC15" s="94"/>
      <c r="AD15" s="83" t="s">
        <v>46</v>
      </c>
      <c r="AE15" s="93"/>
      <c r="AF15" s="93"/>
      <c r="AG15" s="95"/>
      <c r="AH15" s="96"/>
      <c r="AI15" s="89">
        <f t="shared" si="16"/>
        <v>0</v>
      </c>
      <c r="AJ15" s="81">
        <f t="shared" si="17"/>
        <v>0</v>
      </c>
      <c r="AK15" s="82" t="e">
        <f t="shared" si="18"/>
        <v>#DIV/0!</v>
      </c>
      <c r="AL15" s="93"/>
      <c r="AM15" s="94">
        <v>0</v>
      </c>
      <c r="AN15" s="83" t="s">
        <v>46</v>
      </c>
      <c r="AO15" s="93">
        <v>0</v>
      </c>
      <c r="AP15" s="93"/>
      <c r="AQ15" s="95"/>
      <c r="AR15" s="96"/>
      <c r="AS15" s="80">
        <f t="shared" si="19"/>
        <v>0</v>
      </c>
      <c r="AT15" s="81">
        <f t="shared" si="20"/>
        <v>0</v>
      </c>
      <c r="AU15" s="82" t="e">
        <f t="shared" si="21"/>
        <v>#DIV/0!</v>
      </c>
      <c r="AV15" s="93"/>
      <c r="AW15" s="94">
        <v>0</v>
      </c>
      <c r="AX15" s="83" t="s">
        <v>46</v>
      </c>
      <c r="AY15" s="93">
        <v>0</v>
      </c>
      <c r="AZ15" s="93"/>
      <c r="BA15" s="95"/>
      <c r="BB15" s="96"/>
      <c r="BC15" s="80">
        <f t="shared" si="22"/>
        <v>0</v>
      </c>
      <c r="BD15" s="81">
        <f t="shared" si="23"/>
        <v>0</v>
      </c>
      <c r="BE15" s="82" t="e">
        <f t="shared" si="24"/>
        <v>#DIV/0!</v>
      </c>
      <c r="BF15" s="93"/>
      <c r="BG15" s="94"/>
      <c r="BH15" s="83" t="s">
        <v>46</v>
      </c>
      <c r="BI15" s="93"/>
      <c r="BJ15" s="93"/>
      <c r="BK15" s="95"/>
      <c r="BL15" s="96"/>
      <c r="BM15" s="80">
        <f t="shared" si="25"/>
        <v>0</v>
      </c>
      <c r="BN15" s="81">
        <f t="shared" si="26"/>
        <v>0</v>
      </c>
      <c r="BO15" s="82" t="e">
        <f t="shared" si="27"/>
        <v>#DIV/0!</v>
      </c>
      <c r="BP15" s="93"/>
      <c r="BQ15" s="94"/>
      <c r="BR15" s="83" t="s">
        <v>46</v>
      </c>
      <c r="BS15" s="93"/>
      <c r="BT15" s="93"/>
      <c r="BU15" s="95"/>
      <c r="BV15" s="96"/>
      <c r="BW15" s="77" t="str">
        <f>IF(O15&lt;&gt;'Характеристика мероприятий'!K11,"Стоимость мероприятия не соответствует НМЦК","")</f>
        <v/>
      </c>
      <c r="BX15" s="78" t="str">
        <f>IFERROR(IF((VLOOKUP($B$2,справочники!N6:S95,2,FALSE))&lt;AA15,"Нарушен ПУС 2026 г."," "),"")</f>
        <v/>
      </c>
      <c r="BY15" s="78" t="str">
        <f>IFERROR(IF((VLOOKUP($B$2,справочники!N6:S95,3,FALSE))&lt;AK15,"Нарушен ПУС 2027 г.",""),"")</f>
        <v/>
      </c>
      <c r="BZ15" s="78" t="str">
        <f>IFERROR(IF((VLOOKUP($B$2,справочники!N6:S95,4,FALSE))&lt;AU15,"Нарушен ПУС 2028 г.",""),"")</f>
        <v/>
      </c>
      <c r="CA15" s="78" t="str">
        <f>IFERROR(IF((VLOOKUP($B$2,справочники!N6:S95,5,FALSE))&lt;BE15,"Нарушен ПУС 2029 г.",""),"")</f>
        <v/>
      </c>
      <c r="CB15" s="78" t="str">
        <f>IFERROR(IF((VLOOKUP($B$2,справочники!N6:S95,6,FALSE))&lt;BO15,"Нарушен ПУС 2030 г.",""),"")</f>
        <v/>
      </c>
    </row>
    <row r="16" spans="1:80" ht="53.25" customHeight="1" x14ac:dyDescent="0.25">
      <c r="A16" s="91">
        <v>6</v>
      </c>
      <c r="B16" s="63"/>
      <c r="C16" s="97"/>
      <c r="D16" s="63"/>
      <c r="E16" s="63"/>
      <c r="F16" s="98"/>
      <c r="G16" s="63"/>
      <c r="H16" s="63"/>
      <c r="I16" s="79"/>
      <c r="J16" s="79"/>
      <c r="K16" s="92"/>
      <c r="L16" s="63"/>
      <c r="M16" s="63"/>
      <c r="N16" s="65"/>
      <c r="O16" s="80">
        <f t="shared" si="5"/>
        <v>0</v>
      </c>
      <c r="P16" s="81">
        <f t="shared" si="6"/>
        <v>0</v>
      </c>
      <c r="Q16" s="82" t="e">
        <f t="shared" si="7"/>
        <v>#DIV/0!</v>
      </c>
      <c r="R16" s="81">
        <f t="shared" si="8"/>
        <v>0</v>
      </c>
      <c r="S16" s="81">
        <f t="shared" si="9"/>
        <v>0</v>
      </c>
      <c r="T16" s="83" t="s">
        <v>46</v>
      </c>
      <c r="U16" s="81">
        <f t="shared" si="10"/>
        <v>0</v>
      </c>
      <c r="V16" s="81">
        <f t="shared" si="11"/>
        <v>0</v>
      </c>
      <c r="W16" s="84">
        <f t="shared" si="12"/>
        <v>0</v>
      </c>
      <c r="X16" s="84">
        <f t="shared" si="28"/>
        <v>0</v>
      </c>
      <c r="Y16" s="80">
        <f t="shared" si="13"/>
        <v>0</v>
      </c>
      <c r="Z16" s="81">
        <f t="shared" si="14"/>
        <v>0</v>
      </c>
      <c r="AA16" s="82" t="e">
        <f t="shared" si="15"/>
        <v>#DIV/0!</v>
      </c>
      <c r="AB16" s="85"/>
      <c r="AC16" s="86"/>
      <c r="AD16" s="83" t="s">
        <v>46</v>
      </c>
      <c r="AE16" s="85"/>
      <c r="AF16" s="85"/>
      <c r="AG16" s="87"/>
      <c r="AH16" s="88"/>
      <c r="AI16" s="89">
        <f t="shared" si="16"/>
        <v>0</v>
      </c>
      <c r="AJ16" s="81">
        <f t="shared" si="17"/>
        <v>0</v>
      </c>
      <c r="AK16" s="82" t="e">
        <f t="shared" si="18"/>
        <v>#DIV/0!</v>
      </c>
      <c r="AL16" s="85"/>
      <c r="AM16" s="86"/>
      <c r="AN16" s="83" t="s">
        <v>46</v>
      </c>
      <c r="AO16" s="85"/>
      <c r="AP16" s="85"/>
      <c r="AQ16" s="87"/>
      <c r="AR16" s="88"/>
      <c r="AS16" s="80">
        <f t="shared" si="19"/>
        <v>0</v>
      </c>
      <c r="AT16" s="81">
        <f t="shared" si="20"/>
        <v>0</v>
      </c>
      <c r="AU16" s="82" t="e">
        <f t="shared" si="21"/>
        <v>#DIV/0!</v>
      </c>
      <c r="AV16" s="85"/>
      <c r="AW16" s="86"/>
      <c r="AX16" s="83" t="s">
        <v>46</v>
      </c>
      <c r="AY16" s="85"/>
      <c r="AZ16" s="85"/>
      <c r="BA16" s="87"/>
      <c r="BB16" s="88"/>
      <c r="BC16" s="80">
        <f t="shared" si="22"/>
        <v>0</v>
      </c>
      <c r="BD16" s="81">
        <f t="shared" si="23"/>
        <v>0</v>
      </c>
      <c r="BE16" s="82" t="e">
        <f t="shared" si="24"/>
        <v>#DIV/0!</v>
      </c>
      <c r="BF16" s="85"/>
      <c r="BG16" s="86"/>
      <c r="BH16" s="83" t="s">
        <v>46</v>
      </c>
      <c r="BI16" s="85"/>
      <c r="BJ16" s="85"/>
      <c r="BK16" s="87"/>
      <c r="BL16" s="88"/>
      <c r="BM16" s="80">
        <f t="shared" si="25"/>
        <v>0</v>
      </c>
      <c r="BN16" s="81">
        <f t="shared" si="26"/>
        <v>0</v>
      </c>
      <c r="BO16" s="82" t="e">
        <f t="shared" si="27"/>
        <v>#DIV/0!</v>
      </c>
      <c r="BP16" s="85"/>
      <c r="BQ16" s="86"/>
      <c r="BR16" s="83" t="s">
        <v>46</v>
      </c>
      <c r="BS16" s="85"/>
      <c r="BT16" s="85"/>
      <c r="BU16" s="87"/>
      <c r="BV16" s="88"/>
      <c r="BW16" s="77" t="str">
        <f>IF(O16&lt;&gt;'Характеристика мероприятий'!K12,"Стоимость мероприятия не соответствует НМЦК","")</f>
        <v/>
      </c>
      <c r="BX16" s="78" t="str">
        <f>IFERROR(IF((VLOOKUP($B$2,справочники!N7:S96,2,FALSE))&lt;AA16,"Нарушен ПУС 2026 г."," "),"")</f>
        <v/>
      </c>
      <c r="BY16" s="78" t="str">
        <f>IFERROR(IF((VLOOKUP($B$2,справочники!N7:S96,3,FALSE))&lt;AK16,"Нарушен ПУС 2027 г.",""),"")</f>
        <v/>
      </c>
      <c r="BZ16" s="78" t="str">
        <f>IFERROR(IF((VLOOKUP($B$2,справочники!N7:S96,4,FALSE))&lt;AU16,"Нарушен ПУС 2028 г.",""),"")</f>
        <v/>
      </c>
      <c r="CA16" s="78" t="str">
        <f>IFERROR(IF((VLOOKUP($B$2,справочники!N7:S96,5,FALSE))&lt;BE16,"Нарушен ПУС 2029 г.",""),"")</f>
        <v/>
      </c>
      <c r="CB16" s="78" t="str">
        <f>IFERROR(IF((VLOOKUP($B$2,справочники!N7:S96,6,FALSE))&lt;BO16,"Нарушен ПУС 2030 г.",""),"")</f>
        <v/>
      </c>
    </row>
    <row r="17" spans="1:80" ht="53.25" customHeight="1" x14ac:dyDescent="0.25">
      <c r="A17" s="91">
        <v>7</v>
      </c>
      <c r="B17" s="63"/>
      <c r="C17" s="97"/>
      <c r="D17" s="63"/>
      <c r="E17" s="79"/>
      <c r="F17" s="66"/>
      <c r="G17" s="63"/>
      <c r="H17" s="63"/>
      <c r="I17" s="79"/>
      <c r="J17" s="79"/>
      <c r="K17" s="63"/>
      <c r="L17" s="63"/>
      <c r="M17" s="63"/>
      <c r="N17" s="65"/>
      <c r="O17" s="80">
        <f t="shared" si="5"/>
        <v>0</v>
      </c>
      <c r="P17" s="81">
        <f t="shared" si="6"/>
        <v>0</v>
      </c>
      <c r="Q17" s="82" t="e">
        <f t="shared" si="7"/>
        <v>#DIV/0!</v>
      </c>
      <c r="R17" s="81">
        <f t="shared" si="8"/>
        <v>0</v>
      </c>
      <c r="S17" s="81">
        <f t="shared" si="9"/>
        <v>0</v>
      </c>
      <c r="T17" s="83" t="s">
        <v>46</v>
      </c>
      <c r="U17" s="81">
        <f t="shared" si="10"/>
        <v>0</v>
      </c>
      <c r="V17" s="81">
        <f t="shared" si="11"/>
        <v>0</v>
      </c>
      <c r="W17" s="84">
        <f t="shared" si="12"/>
        <v>0</v>
      </c>
      <c r="X17" s="84">
        <f t="shared" si="28"/>
        <v>0</v>
      </c>
      <c r="Y17" s="80">
        <f t="shared" si="13"/>
        <v>0</v>
      </c>
      <c r="Z17" s="81">
        <f t="shared" si="14"/>
        <v>0</v>
      </c>
      <c r="AA17" s="82" t="e">
        <f t="shared" si="15"/>
        <v>#DIV/0!</v>
      </c>
      <c r="AB17" s="85"/>
      <c r="AC17" s="86"/>
      <c r="AD17" s="83" t="s">
        <v>46</v>
      </c>
      <c r="AE17" s="85"/>
      <c r="AF17" s="85"/>
      <c r="AG17" s="87"/>
      <c r="AH17" s="88"/>
      <c r="AI17" s="89">
        <f t="shared" si="16"/>
        <v>0</v>
      </c>
      <c r="AJ17" s="81">
        <f t="shared" si="17"/>
        <v>0</v>
      </c>
      <c r="AK17" s="82" t="e">
        <f t="shared" si="18"/>
        <v>#DIV/0!</v>
      </c>
      <c r="AL17" s="85"/>
      <c r="AM17" s="86"/>
      <c r="AN17" s="83" t="s">
        <v>46</v>
      </c>
      <c r="AO17" s="85"/>
      <c r="AP17" s="85"/>
      <c r="AQ17" s="87"/>
      <c r="AR17" s="88"/>
      <c r="AS17" s="80">
        <f t="shared" si="19"/>
        <v>0</v>
      </c>
      <c r="AT17" s="81">
        <f t="shared" si="20"/>
        <v>0</v>
      </c>
      <c r="AU17" s="82" t="e">
        <f t="shared" si="21"/>
        <v>#DIV/0!</v>
      </c>
      <c r="AV17" s="85"/>
      <c r="AW17" s="86"/>
      <c r="AX17" s="83" t="s">
        <v>46</v>
      </c>
      <c r="AY17" s="85"/>
      <c r="AZ17" s="85"/>
      <c r="BA17" s="87"/>
      <c r="BB17" s="88"/>
      <c r="BC17" s="80">
        <f t="shared" si="22"/>
        <v>0</v>
      </c>
      <c r="BD17" s="81">
        <f t="shared" si="23"/>
        <v>0</v>
      </c>
      <c r="BE17" s="82" t="e">
        <f t="shared" si="24"/>
        <v>#DIV/0!</v>
      </c>
      <c r="BF17" s="85"/>
      <c r="BG17" s="86"/>
      <c r="BH17" s="83" t="s">
        <v>46</v>
      </c>
      <c r="BI17" s="85"/>
      <c r="BJ17" s="85"/>
      <c r="BK17" s="87"/>
      <c r="BL17" s="88"/>
      <c r="BM17" s="80">
        <f t="shared" si="25"/>
        <v>0</v>
      </c>
      <c r="BN17" s="81">
        <f t="shared" si="26"/>
        <v>0</v>
      </c>
      <c r="BO17" s="82" t="e">
        <f t="shared" si="27"/>
        <v>#DIV/0!</v>
      </c>
      <c r="BP17" s="85"/>
      <c r="BQ17" s="86"/>
      <c r="BR17" s="83" t="s">
        <v>46</v>
      </c>
      <c r="BS17" s="85"/>
      <c r="BT17" s="85"/>
      <c r="BU17" s="87"/>
      <c r="BV17" s="88"/>
      <c r="BW17" s="77" t="str">
        <f>IF(O17&lt;&gt;'Характеристика мероприятий'!K13,"Стоимость мероприятия не соответствует НМЦК","")</f>
        <v/>
      </c>
      <c r="BX17" s="78" t="str">
        <f>IFERROR(IF((VLOOKUP($B$2,справочники!N8:S97,2,FALSE))&lt;AA17,"Нарушен ПУС 2026 г."," "),"")</f>
        <v/>
      </c>
      <c r="BY17" s="78" t="str">
        <f>IFERROR(IF((VLOOKUP($B$2,справочники!N8:S97,3,FALSE))&lt;AK17,"Нарушен ПУС 2027 г.",""),"")</f>
        <v/>
      </c>
      <c r="BZ17" s="78" t="str">
        <f>IFERROR(IF((VLOOKUP($B$2,справочники!N8:S97,4,FALSE))&lt;AU17,"Нарушен ПУС 2028 г.",""),"")</f>
        <v/>
      </c>
      <c r="CA17" s="78" t="str">
        <f>IFERROR(IF((VLOOKUP($B$2,справочники!N8:S97,5,FALSE))&lt;BE17,"Нарушен ПУС 2029 г.",""),"")</f>
        <v/>
      </c>
      <c r="CB17" s="78" t="str">
        <f>IFERROR(IF((VLOOKUP($B$2,справочники!N8:S97,6,FALSE))&lt;BO17,"Нарушен ПУС 2030 г.",""),"")</f>
        <v/>
      </c>
    </row>
    <row r="18" spans="1:80" ht="53.25" customHeight="1" x14ac:dyDescent="0.25">
      <c r="A18" s="91">
        <v>8</v>
      </c>
      <c r="B18" s="63"/>
      <c r="C18" s="64"/>
      <c r="D18" s="79"/>
      <c r="E18" s="99"/>
      <c r="F18" s="98"/>
      <c r="G18" s="63"/>
      <c r="H18" s="79"/>
      <c r="I18" s="79"/>
      <c r="J18" s="79"/>
      <c r="K18" s="63"/>
      <c r="L18" s="63"/>
      <c r="M18" s="63"/>
      <c r="N18" s="65"/>
      <c r="O18" s="80">
        <f t="shared" si="5"/>
        <v>0</v>
      </c>
      <c r="P18" s="81">
        <f t="shared" si="6"/>
        <v>0</v>
      </c>
      <c r="Q18" s="82" t="e">
        <f t="shared" si="7"/>
        <v>#DIV/0!</v>
      </c>
      <c r="R18" s="81">
        <f t="shared" si="8"/>
        <v>0</v>
      </c>
      <c r="S18" s="81">
        <f t="shared" si="9"/>
        <v>0</v>
      </c>
      <c r="T18" s="83" t="s">
        <v>46</v>
      </c>
      <c r="U18" s="81">
        <f t="shared" si="10"/>
        <v>0</v>
      </c>
      <c r="V18" s="81">
        <f t="shared" si="11"/>
        <v>0</v>
      </c>
      <c r="W18" s="84">
        <f t="shared" si="12"/>
        <v>0</v>
      </c>
      <c r="X18" s="84">
        <f t="shared" si="28"/>
        <v>0</v>
      </c>
      <c r="Y18" s="80">
        <f t="shared" si="13"/>
        <v>0</v>
      </c>
      <c r="Z18" s="81">
        <f t="shared" si="14"/>
        <v>0</v>
      </c>
      <c r="AA18" s="82" t="e">
        <f t="shared" si="15"/>
        <v>#DIV/0!</v>
      </c>
      <c r="AB18" s="85"/>
      <c r="AC18" s="86"/>
      <c r="AD18" s="83" t="s">
        <v>46</v>
      </c>
      <c r="AE18" s="85"/>
      <c r="AF18" s="85"/>
      <c r="AG18" s="87"/>
      <c r="AH18" s="88"/>
      <c r="AI18" s="89">
        <f t="shared" si="16"/>
        <v>0</v>
      </c>
      <c r="AJ18" s="81">
        <f t="shared" si="17"/>
        <v>0</v>
      </c>
      <c r="AK18" s="82" t="e">
        <f t="shared" si="18"/>
        <v>#DIV/0!</v>
      </c>
      <c r="AL18" s="85"/>
      <c r="AM18" s="86"/>
      <c r="AN18" s="83" t="s">
        <v>46</v>
      </c>
      <c r="AO18" s="85"/>
      <c r="AP18" s="85"/>
      <c r="AQ18" s="87"/>
      <c r="AR18" s="88"/>
      <c r="AS18" s="80">
        <f t="shared" si="19"/>
        <v>0</v>
      </c>
      <c r="AT18" s="81">
        <f t="shared" si="20"/>
        <v>0</v>
      </c>
      <c r="AU18" s="82" t="e">
        <f t="shared" si="21"/>
        <v>#DIV/0!</v>
      </c>
      <c r="AV18" s="85"/>
      <c r="AW18" s="86"/>
      <c r="AX18" s="83" t="s">
        <v>46</v>
      </c>
      <c r="AY18" s="85"/>
      <c r="AZ18" s="85"/>
      <c r="BA18" s="87"/>
      <c r="BB18" s="88"/>
      <c r="BC18" s="80">
        <f t="shared" si="22"/>
        <v>0</v>
      </c>
      <c r="BD18" s="81">
        <f t="shared" si="23"/>
        <v>0</v>
      </c>
      <c r="BE18" s="82" t="e">
        <f t="shared" si="24"/>
        <v>#DIV/0!</v>
      </c>
      <c r="BF18" s="85"/>
      <c r="BG18" s="86"/>
      <c r="BH18" s="83" t="s">
        <v>46</v>
      </c>
      <c r="BI18" s="85"/>
      <c r="BJ18" s="85"/>
      <c r="BK18" s="87"/>
      <c r="BL18" s="88"/>
      <c r="BM18" s="80">
        <f t="shared" si="25"/>
        <v>0</v>
      </c>
      <c r="BN18" s="81">
        <f t="shared" si="26"/>
        <v>0</v>
      </c>
      <c r="BO18" s="82" t="e">
        <f t="shared" si="27"/>
        <v>#DIV/0!</v>
      </c>
      <c r="BP18" s="85"/>
      <c r="BQ18" s="86"/>
      <c r="BR18" s="83" t="s">
        <v>46</v>
      </c>
      <c r="BS18" s="85"/>
      <c r="BT18" s="85"/>
      <c r="BU18" s="87"/>
      <c r="BV18" s="88"/>
      <c r="BW18" s="77" t="str">
        <f>IF(O18&lt;&gt;'Характеристика мероприятий'!K14,"Стоимость мероприятия не соответствует НМЦК","")</f>
        <v/>
      </c>
      <c r="BX18" s="78" t="str">
        <f>IFERROR(IF((VLOOKUP($B$2,справочники!N9:S98,2,FALSE))&lt;AA18,"Нарушен ПУС 2026 г."," "),"")</f>
        <v/>
      </c>
      <c r="BY18" s="78" t="str">
        <f>IFERROR(IF((VLOOKUP($B$2,справочники!N9:S98,3,FALSE))&lt;AK18,"Нарушен ПУС 2027 г.",""),"")</f>
        <v/>
      </c>
      <c r="BZ18" s="78" t="str">
        <f>IFERROR(IF((VLOOKUP($B$2,справочники!N9:S98,4,FALSE))&lt;AU18,"Нарушен ПУС 2028 г.",""),"")</f>
        <v/>
      </c>
      <c r="CA18" s="78" t="str">
        <f>IFERROR(IF((VLOOKUP($B$2,справочники!N9:S98,5,FALSE))&lt;BE18,"Нарушен ПУС 2029 г.",""),"")</f>
        <v/>
      </c>
      <c r="CB18" s="78" t="str">
        <f>IFERROR(IF((VLOOKUP($B$2,справочники!N9:S98,6,FALSE))&lt;BO18,"Нарушен ПУС 2030 г.",""),"")</f>
        <v/>
      </c>
    </row>
    <row r="19" spans="1:80" ht="53.25" customHeight="1" x14ac:dyDescent="0.25">
      <c r="A19" s="100">
        <v>9</v>
      </c>
      <c r="B19" s="63"/>
      <c r="C19" s="79"/>
      <c r="D19" s="79"/>
      <c r="E19" s="99"/>
      <c r="F19" s="66"/>
      <c r="G19" s="79"/>
      <c r="H19" s="63"/>
      <c r="I19" s="63"/>
      <c r="J19" s="63"/>
      <c r="K19" s="63"/>
      <c r="L19" s="63"/>
      <c r="M19" s="63"/>
      <c r="N19" s="65"/>
      <c r="O19" s="80">
        <f t="shared" si="5"/>
        <v>0</v>
      </c>
      <c r="P19" s="81">
        <f t="shared" si="6"/>
        <v>0</v>
      </c>
      <c r="Q19" s="82" t="e">
        <f t="shared" si="7"/>
        <v>#DIV/0!</v>
      </c>
      <c r="R19" s="81">
        <f t="shared" si="8"/>
        <v>0</v>
      </c>
      <c r="S19" s="81">
        <f t="shared" si="9"/>
        <v>0</v>
      </c>
      <c r="T19" s="83" t="s">
        <v>46</v>
      </c>
      <c r="U19" s="81">
        <f t="shared" si="10"/>
        <v>0</v>
      </c>
      <c r="V19" s="81">
        <f t="shared" si="11"/>
        <v>0</v>
      </c>
      <c r="W19" s="84">
        <f t="shared" si="12"/>
        <v>0</v>
      </c>
      <c r="X19" s="84">
        <f t="shared" si="28"/>
        <v>0</v>
      </c>
      <c r="Y19" s="80">
        <f t="shared" si="13"/>
        <v>0</v>
      </c>
      <c r="Z19" s="81">
        <f t="shared" si="14"/>
        <v>0</v>
      </c>
      <c r="AA19" s="82" t="e">
        <f t="shared" si="15"/>
        <v>#DIV/0!</v>
      </c>
      <c r="AB19" s="85"/>
      <c r="AC19" s="86"/>
      <c r="AD19" s="83" t="s">
        <v>46</v>
      </c>
      <c r="AE19" s="85"/>
      <c r="AF19" s="85"/>
      <c r="AG19" s="87"/>
      <c r="AH19" s="88"/>
      <c r="AI19" s="89">
        <f t="shared" si="16"/>
        <v>0</v>
      </c>
      <c r="AJ19" s="81">
        <f t="shared" si="17"/>
        <v>0</v>
      </c>
      <c r="AK19" s="82" t="e">
        <f t="shared" si="18"/>
        <v>#DIV/0!</v>
      </c>
      <c r="AL19" s="85"/>
      <c r="AM19" s="86"/>
      <c r="AN19" s="83" t="s">
        <v>46</v>
      </c>
      <c r="AO19" s="85"/>
      <c r="AP19" s="85"/>
      <c r="AQ19" s="87"/>
      <c r="AR19" s="88"/>
      <c r="AS19" s="80">
        <f t="shared" si="19"/>
        <v>0</v>
      </c>
      <c r="AT19" s="81">
        <f t="shared" si="20"/>
        <v>0</v>
      </c>
      <c r="AU19" s="82" t="e">
        <f t="shared" si="21"/>
        <v>#DIV/0!</v>
      </c>
      <c r="AV19" s="85"/>
      <c r="AW19" s="86"/>
      <c r="AX19" s="83" t="s">
        <v>46</v>
      </c>
      <c r="AY19" s="85"/>
      <c r="AZ19" s="85"/>
      <c r="BA19" s="87"/>
      <c r="BB19" s="88"/>
      <c r="BC19" s="80">
        <f t="shared" si="22"/>
        <v>0</v>
      </c>
      <c r="BD19" s="81">
        <f t="shared" si="23"/>
        <v>0</v>
      </c>
      <c r="BE19" s="82" t="e">
        <f t="shared" si="24"/>
        <v>#DIV/0!</v>
      </c>
      <c r="BF19" s="85"/>
      <c r="BG19" s="86"/>
      <c r="BH19" s="83" t="s">
        <v>46</v>
      </c>
      <c r="BI19" s="85"/>
      <c r="BJ19" s="85"/>
      <c r="BK19" s="87"/>
      <c r="BL19" s="88"/>
      <c r="BM19" s="80">
        <f t="shared" si="25"/>
        <v>0</v>
      </c>
      <c r="BN19" s="81">
        <f t="shared" si="26"/>
        <v>0</v>
      </c>
      <c r="BO19" s="82" t="e">
        <f t="shared" si="27"/>
        <v>#DIV/0!</v>
      </c>
      <c r="BP19" s="85"/>
      <c r="BQ19" s="86"/>
      <c r="BR19" s="83" t="s">
        <v>46</v>
      </c>
      <c r="BS19" s="85"/>
      <c r="BT19" s="85"/>
      <c r="BU19" s="87"/>
      <c r="BV19" s="88"/>
      <c r="BW19" s="77" t="str">
        <f>IF(O19&lt;&gt;'Характеристика мероприятий'!K15,"Стоимость мероприятия не соответствует НМЦК","")</f>
        <v/>
      </c>
      <c r="BX19" s="78" t="str">
        <f>IFERROR(IF((VLOOKUP($B$2,справочники!N10:S99,2,FALSE))&lt;AA19,"Нарушен ПУС 2026 г."," "),"")</f>
        <v/>
      </c>
      <c r="BY19" s="78" t="str">
        <f>IFERROR(IF((VLOOKUP($B$2,справочники!N10:S99,3,FALSE))&lt;AK19,"Нарушен ПУС 2027 г.",""),"")</f>
        <v/>
      </c>
      <c r="BZ19" s="78" t="str">
        <f>IFERROR(IF((VLOOKUP($B$2,справочники!N10:S99,4,FALSE))&lt;AU19,"Нарушен ПУС 2028 г.",""),"")</f>
        <v/>
      </c>
      <c r="CA19" s="78" t="str">
        <f>IFERROR(IF((VLOOKUP($B$2,справочники!N10:S99,5,FALSE))&lt;BE19,"Нарушен ПУС 2029 г.",""),"")</f>
        <v/>
      </c>
      <c r="CB19" s="78" t="str">
        <f>IFERROR(IF((VLOOKUP($B$2,справочники!N10:S99,6,FALSE))&lt;BO19,"Нарушен ПУС 2030 г.",""),"")</f>
        <v/>
      </c>
    </row>
    <row r="20" spans="1:80" ht="53.25" customHeight="1" x14ac:dyDescent="0.25">
      <c r="A20" s="100">
        <v>10</v>
      </c>
      <c r="B20" s="63"/>
      <c r="C20" s="64"/>
      <c r="D20" s="79"/>
      <c r="E20" s="99"/>
      <c r="F20" s="98"/>
      <c r="G20" s="63"/>
      <c r="H20" s="79"/>
      <c r="I20" s="79"/>
      <c r="J20" s="63"/>
      <c r="K20" s="63"/>
      <c r="L20" s="63"/>
      <c r="M20" s="63"/>
      <c r="N20" s="65"/>
      <c r="O20" s="80">
        <f t="shared" si="5"/>
        <v>0</v>
      </c>
      <c r="P20" s="81">
        <f t="shared" si="6"/>
        <v>0</v>
      </c>
      <c r="Q20" s="82" t="e">
        <f t="shared" si="7"/>
        <v>#DIV/0!</v>
      </c>
      <c r="R20" s="81">
        <f t="shared" si="8"/>
        <v>0</v>
      </c>
      <c r="S20" s="81">
        <f t="shared" si="9"/>
        <v>0</v>
      </c>
      <c r="T20" s="83" t="s">
        <v>46</v>
      </c>
      <c r="U20" s="81">
        <f t="shared" si="10"/>
        <v>0</v>
      </c>
      <c r="V20" s="81">
        <f t="shared" si="11"/>
        <v>0</v>
      </c>
      <c r="W20" s="84">
        <f t="shared" si="12"/>
        <v>0</v>
      </c>
      <c r="X20" s="84">
        <f t="shared" si="28"/>
        <v>0</v>
      </c>
      <c r="Y20" s="80">
        <f t="shared" si="13"/>
        <v>0</v>
      </c>
      <c r="Z20" s="81">
        <f t="shared" si="14"/>
        <v>0</v>
      </c>
      <c r="AA20" s="82" t="e">
        <f t="shared" si="15"/>
        <v>#DIV/0!</v>
      </c>
      <c r="AB20" s="93"/>
      <c r="AC20" s="94"/>
      <c r="AD20" s="83" t="s">
        <v>46</v>
      </c>
      <c r="AE20" s="93"/>
      <c r="AF20" s="93"/>
      <c r="AG20" s="95"/>
      <c r="AH20" s="96"/>
      <c r="AI20" s="89">
        <f t="shared" si="16"/>
        <v>0</v>
      </c>
      <c r="AJ20" s="81">
        <f t="shared" si="17"/>
        <v>0</v>
      </c>
      <c r="AK20" s="82" t="e">
        <f t="shared" si="18"/>
        <v>#DIV/0!</v>
      </c>
      <c r="AL20" s="93"/>
      <c r="AM20" s="94"/>
      <c r="AN20" s="83" t="s">
        <v>46</v>
      </c>
      <c r="AO20" s="93"/>
      <c r="AP20" s="93"/>
      <c r="AQ20" s="95"/>
      <c r="AR20" s="96"/>
      <c r="AS20" s="80">
        <f t="shared" si="19"/>
        <v>0</v>
      </c>
      <c r="AT20" s="81">
        <f t="shared" si="20"/>
        <v>0</v>
      </c>
      <c r="AU20" s="82" t="e">
        <f t="shared" si="21"/>
        <v>#DIV/0!</v>
      </c>
      <c r="AV20" s="93"/>
      <c r="AW20" s="94"/>
      <c r="AX20" s="83" t="s">
        <v>46</v>
      </c>
      <c r="AY20" s="93"/>
      <c r="AZ20" s="93"/>
      <c r="BA20" s="95"/>
      <c r="BB20" s="96"/>
      <c r="BC20" s="80">
        <f t="shared" si="22"/>
        <v>0</v>
      </c>
      <c r="BD20" s="81">
        <f t="shared" si="23"/>
        <v>0</v>
      </c>
      <c r="BE20" s="82" t="e">
        <f t="shared" si="24"/>
        <v>#DIV/0!</v>
      </c>
      <c r="BF20" s="93"/>
      <c r="BG20" s="94"/>
      <c r="BH20" s="83" t="s">
        <v>46</v>
      </c>
      <c r="BI20" s="93"/>
      <c r="BJ20" s="93"/>
      <c r="BK20" s="95"/>
      <c r="BL20" s="96"/>
      <c r="BM20" s="80">
        <f t="shared" si="25"/>
        <v>0</v>
      </c>
      <c r="BN20" s="81">
        <f t="shared" si="26"/>
        <v>0</v>
      </c>
      <c r="BO20" s="82" t="e">
        <f t="shared" si="27"/>
        <v>#DIV/0!</v>
      </c>
      <c r="BP20" s="93"/>
      <c r="BQ20" s="94"/>
      <c r="BR20" s="83" t="s">
        <v>46</v>
      </c>
      <c r="BS20" s="93"/>
      <c r="BT20" s="93"/>
      <c r="BU20" s="95"/>
      <c r="BV20" s="96"/>
      <c r="BW20" s="77" t="str">
        <f>IF(O20&lt;&gt;'Характеристика мероприятий'!K16,"Стоимость мероприятия не соответствует НМЦК","")</f>
        <v/>
      </c>
      <c r="BX20" s="78" t="str">
        <f>IFERROR(IF((VLOOKUP($B$2,справочники!N11:S100,2,FALSE))&lt;AA20,"Нарушен ПУС 2026 г."," "),"")</f>
        <v/>
      </c>
      <c r="BY20" s="78" t="str">
        <f>IFERROR(IF((VLOOKUP($B$2,справочники!N11:S100,3,FALSE))&lt;AK20,"Нарушен ПУС 2027 г.",""),"")</f>
        <v/>
      </c>
      <c r="BZ20" s="78" t="str">
        <f>IFERROR(IF((VLOOKUP($B$2,справочники!N11:S100,4,FALSE))&lt;AU20,"Нарушен ПУС 2028 г.",""),"")</f>
        <v/>
      </c>
      <c r="CA20" s="78" t="str">
        <f>IFERROR(IF((VLOOKUP($B$2,справочники!N11:S100,5,FALSE))&lt;BE20,"Нарушен ПУС 2029 г.",""),"")</f>
        <v/>
      </c>
      <c r="CB20" s="78" t="str">
        <f>IFERROR(IF((VLOOKUP($B$2,справочники!N11:S100,6,FALSE))&lt;BO20,"Нарушен ПУС 2030 г.",""),"")</f>
        <v/>
      </c>
    </row>
    <row r="21" spans="1:80" ht="53.25" customHeight="1" x14ac:dyDescent="0.25">
      <c r="A21" s="100">
        <v>11</v>
      </c>
      <c r="B21" s="63"/>
      <c r="C21" s="90"/>
      <c r="D21" s="79"/>
      <c r="E21" s="99"/>
      <c r="F21" s="101"/>
      <c r="G21" s="63"/>
      <c r="H21" s="63"/>
      <c r="I21" s="63"/>
      <c r="J21" s="63"/>
      <c r="K21" s="63"/>
      <c r="L21" s="63"/>
      <c r="M21" s="63"/>
      <c r="N21" s="65"/>
      <c r="O21" s="80">
        <f t="shared" si="5"/>
        <v>0</v>
      </c>
      <c r="P21" s="81">
        <f t="shared" si="6"/>
        <v>0</v>
      </c>
      <c r="Q21" s="82" t="e">
        <f t="shared" si="7"/>
        <v>#DIV/0!</v>
      </c>
      <c r="R21" s="81">
        <f t="shared" si="8"/>
        <v>0</v>
      </c>
      <c r="S21" s="81">
        <f t="shared" si="9"/>
        <v>0</v>
      </c>
      <c r="T21" s="83" t="s">
        <v>46</v>
      </c>
      <c r="U21" s="81">
        <f t="shared" si="10"/>
        <v>0</v>
      </c>
      <c r="V21" s="81">
        <f t="shared" si="11"/>
        <v>0</v>
      </c>
      <c r="W21" s="84">
        <f t="shared" si="12"/>
        <v>0</v>
      </c>
      <c r="X21" s="84">
        <f t="shared" si="28"/>
        <v>0</v>
      </c>
      <c r="Y21" s="80">
        <f t="shared" si="13"/>
        <v>0</v>
      </c>
      <c r="Z21" s="81">
        <f t="shared" si="14"/>
        <v>0</v>
      </c>
      <c r="AA21" s="82" t="e">
        <f t="shared" si="15"/>
        <v>#DIV/0!</v>
      </c>
      <c r="AB21" s="93"/>
      <c r="AC21" s="94"/>
      <c r="AD21" s="83" t="s">
        <v>46</v>
      </c>
      <c r="AE21" s="93"/>
      <c r="AF21" s="93"/>
      <c r="AG21" s="95"/>
      <c r="AH21" s="96"/>
      <c r="AI21" s="89">
        <f t="shared" si="16"/>
        <v>0</v>
      </c>
      <c r="AJ21" s="81">
        <f t="shared" si="17"/>
        <v>0</v>
      </c>
      <c r="AK21" s="82" t="e">
        <f t="shared" si="18"/>
        <v>#DIV/0!</v>
      </c>
      <c r="AL21" s="93"/>
      <c r="AM21" s="94"/>
      <c r="AN21" s="83" t="s">
        <v>46</v>
      </c>
      <c r="AO21" s="93"/>
      <c r="AP21" s="93"/>
      <c r="AQ21" s="95"/>
      <c r="AR21" s="96"/>
      <c r="AS21" s="80">
        <f t="shared" si="19"/>
        <v>0</v>
      </c>
      <c r="AT21" s="81">
        <f t="shared" si="20"/>
        <v>0</v>
      </c>
      <c r="AU21" s="82" t="e">
        <f t="shared" si="21"/>
        <v>#DIV/0!</v>
      </c>
      <c r="AV21" s="93"/>
      <c r="AW21" s="94"/>
      <c r="AX21" s="83" t="s">
        <v>46</v>
      </c>
      <c r="AY21" s="93"/>
      <c r="AZ21" s="93"/>
      <c r="BA21" s="95"/>
      <c r="BB21" s="96"/>
      <c r="BC21" s="80">
        <f t="shared" si="22"/>
        <v>0</v>
      </c>
      <c r="BD21" s="81">
        <f t="shared" si="23"/>
        <v>0</v>
      </c>
      <c r="BE21" s="82" t="e">
        <f t="shared" si="24"/>
        <v>#DIV/0!</v>
      </c>
      <c r="BF21" s="93"/>
      <c r="BG21" s="94"/>
      <c r="BH21" s="83" t="s">
        <v>46</v>
      </c>
      <c r="BI21" s="93"/>
      <c r="BJ21" s="93"/>
      <c r="BK21" s="95"/>
      <c r="BL21" s="96"/>
      <c r="BM21" s="80">
        <f t="shared" si="25"/>
        <v>0</v>
      </c>
      <c r="BN21" s="81">
        <f t="shared" si="26"/>
        <v>0</v>
      </c>
      <c r="BO21" s="82" t="e">
        <f t="shared" si="27"/>
        <v>#DIV/0!</v>
      </c>
      <c r="BP21" s="93"/>
      <c r="BQ21" s="94"/>
      <c r="BR21" s="83" t="s">
        <v>46</v>
      </c>
      <c r="BS21" s="93"/>
      <c r="BT21" s="93"/>
      <c r="BU21" s="95"/>
      <c r="BV21" s="96"/>
      <c r="BW21" s="77" t="str">
        <f>IF(O21&lt;&gt;'Характеристика мероприятий'!K17,"Стоимость мероприятия не соответствует НМЦК","")</f>
        <v/>
      </c>
      <c r="BX21" s="78" t="str">
        <f>IFERROR(IF((VLOOKUP($B$2,справочники!N12:S101,2,FALSE))&lt;AA21,"Нарушен ПУС 2026 г."," "),"")</f>
        <v/>
      </c>
      <c r="BY21" s="78" t="str">
        <f>IFERROR(IF((VLOOKUP($B$2,справочники!N12:S101,3,FALSE))&lt;AK21,"Нарушен ПУС 2027 г.",""),"")</f>
        <v/>
      </c>
      <c r="BZ21" s="78" t="str">
        <f>IFERROR(IF((VLOOKUP($B$2,справочники!N12:S101,4,FALSE))&lt;AU21,"Нарушен ПУС 2028 г.",""),"")</f>
        <v/>
      </c>
      <c r="CA21" s="78" t="str">
        <f>IFERROR(IF((VLOOKUP($B$2,справочники!N12:S101,5,FALSE))&lt;BE21,"Нарушен ПУС 2029 г.",""),"")</f>
        <v/>
      </c>
      <c r="CB21" s="78" t="str">
        <f>IFERROR(IF((VLOOKUP($B$2,справочники!N12:S101,6,FALSE))&lt;BO21,"Нарушен ПУС 2030 г.",""),"")</f>
        <v/>
      </c>
    </row>
    <row r="22" spans="1:80" ht="53.25" customHeight="1" x14ac:dyDescent="0.25">
      <c r="A22" s="100">
        <v>12</v>
      </c>
      <c r="B22" s="63"/>
      <c r="C22" s="90"/>
      <c r="D22" s="79"/>
      <c r="E22" s="99"/>
      <c r="F22" s="101"/>
      <c r="G22" s="63"/>
      <c r="H22" s="63"/>
      <c r="I22" s="63"/>
      <c r="J22" s="63"/>
      <c r="K22" s="63"/>
      <c r="L22" s="63"/>
      <c r="M22" s="63"/>
      <c r="N22" s="65"/>
      <c r="O22" s="80">
        <f t="shared" si="5"/>
        <v>0</v>
      </c>
      <c r="P22" s="81">
        <f t="shared" si="6"/>
        <v>0</v>
      </c>
      <c r="Q22" s="82" t="e">
        <f t="shared" si="7"/>
        <v>#DIV/0!</v>
      </c>
      <c r="R22" s="81">
        <f t="shared" si="8"/>
        <v>0</v>
      </c>
      <c r="S22" s="81">
        <f t="shared" si="9"/>
        <v>0</v>
      </c>
      <c r="T22" s="83" t="s">
        <v>46</v>
      </c>
      <c r="U22" s="81">
        <f t="shared" si="10"/>
        <v>0</v>
      </c>
      <c r="V22" s="81">
        <f t="shared" si="11"/>
        <v>0</v>
      </c>
      <c r="W22" s="84">
        <f t="shared" si="12"/>
        <v>0</v>
      </c>
      <c r="X22" s="84">
        <f t="shared" si="28"/>
        <v>0</v>
      </c>
      <c r="Y22" s="80">
        <f t="shared" si="13"/>
        <v>0</v>
      </c>
      <c r="Z22" s="81">
        <f t="shared" si="14"/>
        <v>0</v>
      </c>
      <c r="AA22" s="82" t="e">
        <f t="shared" si="15"/>
        <v>#DIV/0!</v>
      </c>
      <c r="AB22" s="93"/>
      <c r="AC22" s="94"/>
      <c r="AD22" s="83" t="s">
        <v>46</v>
      </c>
      <c r="AE22" s="93"/>
      <c r="AF22" s="93"/>
      <c r="AG22" s="95"/>
      <c r="AH22" s="96"/>
      <c r="AI22" s="89">
        <f t="shared" si="16"/>
        <v>0</v>
      </c>
      <c r="AJ22" s="81">
        <f t="shared" si="17"/>
        <v>0</v>
      </c>
      <c r="AK22" s="82" t="e">
        <f t="shared" si="18"/>
        <v>#DIV/0!</v>
      </c>
      <c r="AL22" s="93"/>
      <c r="AM22" s="94"/>
      <c r="AN22" s="83" t="s">
        <v>46</v>
      </c>
      <c r="AO22" s="93"/>
      <c r="AP22" s="93"/>
      <c r="AQ22" s="95"/>
      <c r="AR22" s="96"/>
      <c r="AS22" s="80">
        <f t="shared" si="19"/>
        <v>0</v>
      </c>
      <c r="AT22" s="81">
        <f t="shared" si="20"/>
        <v>0</v>
      </c>
      <c r="AU22" s="82" t="e">
        <f t="shared" si="21"/>
        <v>#DIV/0!</v>
      </c>
      <c r="AV22" s="93"/>
      <c r="AW22" s="94"/>
      <c r="AX22" s="83" t="s">
        <v>46</v>
      </c>
      <c r="AY22" s="93"/>
      <c r="AZ22" s="93"/>
      <c r="BA22" s="95"/>
      <c r="BB22" s="96"/>
      <c r="BC22" s="80">
        <f t="shared" si="22"/>
        <v>0</v>
      </c>
      <c r="BD22" s="81">
        <f t="shared" si="23"/>
        <v>0</v>
      </c>
      <c r="BE22" s="82" t="e">
        <f t="shared" si="24"/>
        <v>#DIV/0!</v>
      </c>
      <c r="BF22" s="93"/>
      <c r="BG22" s="94"/>
      <c r="BH22" s="83" t="s">
        <v>46</v>
      </c>
      <c r="BI22" s="93"/>
      <c r="BJ22" s="93"/>
      <c r="BK22" s="95"/>
      <c r="BL22" s="96"/>
      <c r="BM22" s="80">
        <f t="shared" si="25"/>
        <v>0</v>
      </c>
      <c r="BN22" s="81">
        <f t="shared" si="26"/>
        <v>0</v>
      </c>
      <c r="BO22" s="82" t="e">
        <f t="shared" si="27"/>
        <v>#DIV/0!</v>
      </c>
      <c r="BP22" s="93"/>
      <c r="BQ22" s="94"/>
      <c r="BR22" s="83" t="s">
        <v>46</v>
      </c>
      <c r="BS22" s="93"/>
      <c r="BT22" s="93"/>
      <c r="BU22" s="95"/>
      <c r="BV22" s="96"/>
      <c r="BW22" s="77" t="str">
        <f>IF(O22&lt;&gt;'Характеристика мероприятий'!K18,"Стоимость мероприятия не соответствует НМЦК","")</f>
        <v/>
      </c>
      <c r="BX22" s="78" t="str">
        <f>IFERROR(IF((VLOOKUP($B$2,справочники!N13:S102,2,FALSE))&lt;AA22,"Нарушен ПУС 2026 г."," "),"")</f>
        <v/>
      </c>
      <c r="BY22" s="78" t="str">
        <f>IFERROR(IF((VLOOKUP($B$2,справочники!N13:S102,3,FALSE))&lt;AK22,"Нарушен ПУС 2027 г.",""),"")</f>
        <v/>
      </c>
      <c r="BZ22" s="78" t="str">
        <f>IFERROR(IF((VLOOKUP($B$2,справочники!N13:S102,4,FALSE))&lt;AU22,"Нарушен ПУС 2028 г.",""),"")</f>
        <v/>
      </c>
      <c r="CA22" s="78" t="str">
        <f>IFERROR(IF((VLOOKUP($B$2,справочники!N13:S102,5,FALSE))&lt;BE22,"Нарушен ПУС 2029 г.",""),"")</f>
        <v/>
      </c>
      <c r="CB22" s="78" t="str">
        <f>IFERROR(IF((VLOOKUP($B$2,справочники!N13:S102,6,FALSE))&lt;BO22,"Нарушен ПУС 2030 г.",""),"")</f>
        <v/>
      </c>
    </row>
    <row r="23" spans="1:80" ht="53.25" customHeight="1" x14ac:dyDescent="0.25">
      <c r="A23" s="100">
        <v>13</v>
      </c>
      <c r="B23" s="63"/>
      <c r="C23" s="64"/>
      <c r="D23" s="79"/>
      <c r="E23" s="99"/>
      <c r="F23" s="101"/>
      <c r="G23" s="63"/>
      <c r="H23" s="63"/>
      <c r="I23" s="63"/>
      <c r="J23" s="63"/>
      <c r="K23" s="63"/>
      <c r="L23" s="63"/>
      <c r="M23" s="63"/>
      <c r="N23" s="65"/>
      <c r="O23" s="80">
        <f t="shared" si="5"/>
        <v>0</v>
      </c>
      <c r="P23" s="81">
        <f t="shared" si="6"/>
        <v>0</v>
      </c>
      <c r="Q23" s="82" t="e">
        <f t="shared" si="7"/>
        <v>#DIV/0!</v>
      </c>
      <c r="R23" s="81">
        <f t="shared" si="8"/>
        <v>0</v>
      </c>
      <c r="S23" s="81">
        <f t="shared" si="9"/>
        <v>0</v>
      </c>
      <c r="T23" s="83" t="s">
        <v>46</v>
      </c>
      <c r="U23" s="81">
        <f t="shared" si="10"/>
        <v>0</v>
      </c>
      <c r="V23" s="81">
        <f t="shared" si="11"/>
        <v>0</v>
      </c>
      <c r="W23" s="84">
        <f t="shared" si="12"/>
        <v>0</v>
      </c>
      <c r="X23" s="84">
        <f t="shared" si="28"/>
        <v>0</v>
      </c>
      <c r="Y23" s="80">
        <f t="shared" si="13"/>
        <v>0</v>
      </c>
      <c r="Z23" s="81">
        <f t="shared" si="14"/>
        <v>0</v>
      </c>
      <c r="AA23" s="82" t="e">
        <f t="shared" si="15"/>
        <v>#DIV/0!</v>
      </c>
      <c r="AB23" s="93"/>
      <c r="AC23" s="94"/>
      <c r="AD23" s="83" t="s">
        <v>46</v>
      </c>
      <c r="AE23" s="93"/>
      <c r="AF23" s="93"/>
      <c r="AG23" s="95"/>
      <c r="AH23" s="96"/>
      <c r="AI23" s="89">
        <f t="shared" si="16"/>
        <v>0</v>
      </c>
      <c r="AJ23" s="81">
        <f t="shared" si="17"/>
        <v>0</v>
      </c>
      <c r="AK23" s="82" t="e">
        <f t="shared" si="18"/>
        <v>#DIV/0!</v>
      </c>
      <c r="AL23" s="93"/>
      <c r="AM23" s="94"/>
      <c r="AN23" s="83" t="s">
        <v>46</v>
      </c>
      <c r="AO23" s="93"/>
      <c r="AP23" s="93"/>
      <c r="AQ23" s="95"/>
      <c r="AR23" s="96"/>
      <c r="AS23" s="80">
        <f t="shared" si="19"/>
        <v>0</v>
      </c>
      <c r="AT23" s="81">
        <f t="shared" si="20"/>
        <v>0</v>
      </c>
      <c r="AU23" s="82" t="e">
        <f t="shared" si="21"/>
        <v>#DIV/0!</v>
      </c>
      <c r="AV23" s="93"/>
      <c r="AW23" s="94"/>
      <c r="AX23" s="83" t="s">
        <v>46</v>
      </c>
      <c r="AY23" s="93"/>
      <c r="AZ23" s="93"/>
      <c r="BA23" s="95"/>
      <c r="BB23" s="96"/>
      <c r="BC23" s="80">
        <f t="shared" si="22"/>
        <v>0</v>
      </c>
      <c r="BD23" s="81">
        <f t="shared" si="23"/>
        <v>0</v>
      </c>
      <c r="BE23" s="82" t="e">
        <f t="shared" si="24"/>
        <v>#DIV/0!</v>
      </c>
      <c r="BF23" s="93"/>
      <c r="BG23" s="94"/>
      <c r="BH23" s="83" t="s">
        <v>46</v>
      </c>
      <c r="BI23" s="93"/>
      <c r="BJ23" s="93"/>
      <c r="BK23" s="95"/>
      <c r="BL23" s="96"/>
      <c r="BM23" s="80">
        <f t="shared" si="25"/>
        <v>0</v>
      </c>
      <c r="BN23" s="81">
        <f t="shared" si="26"/>
        <v>0</v>
      </c>
      <c r="BO23" s="82" t="e">
        <f t="shared" si="27"/>
        <v>#DIV/0!</v>
      </c>
      <c r="BP23" s="93"/>
      <c r="BQ23" s="94"/>
      <c r="BR23" s="83" t="s">
        <v>46</v>
      </c>
      <c r="BS23" s="93"/>
      <c r="BT23" s="93"/>
      <c r="BU23" s="95"/>
      <c r="BV23" s="96"/>
      <c r="BW23" s="77" t="str">
        <f>IF(O23&lt;&gt;'Характеристика мероприятий'!K19,"Стоимость мероприятия не соответствует НМЦК","")</f>
        <v/>
      </c>
      <c r="BX23" s="78" t="str">
        <f>IFERROR(IF((VLOOKUP($B$2,справочники!N14:S103,2,FALSE))&lt;AA23,"Нарушен ПУС 2026 г."," "),"")</f>
        <v/>
      </c>
      <c r="BY23" s="78" t="str">
        <f>IFERROR(IF((VLOOKUP($B$2,справочники!N14:S103,3,FALSE))&lt;AK23,"Нарушен ПУС 2027 г.",""),"")</f>
        <v/>
      </c>
      <c r="BZ23" s="78" t="str">
        <f>IFERROR(IF((VLOOKUP($B$2,справочники!N14:S103,4,FALSE))&lt;AU23,"Нарушен ПУС 2028 г.",""),"")</f>
        <v/>
      </c>
      <c r="CA23" s="78" t="str">
        <f>IFERROR(IF((VLOOKUP($B$2,справочники!N14:S103,5,FALSE))&lt;BE23,"Нарушен ПУС 2029 г.",""),"")</f>
        <v/>
      </c>
      <c r="CB23" s="78" t="str">
        <f>IFERROR(IF((VLOOKUP($B$2,справочники!N14:S103,6,FALSE))&lt;BO23,"Нарушен ПУС 2030 г.",""),"")</f>
        <v/>
      </c>
    </row>
    <row r="24" spans="1:80" ht="53.25" customHeight="1" x14ac:dyDescent="0.25">
      <c r="A24" s="100">
        <v>14</v>
      </c>
      <c r="B24" s="63"/>
      <c r="C24" s="64"/>
      <c r="D24" s="79"/>
      <c r="E24" s="99"/>
      <c r="F24" s="102"/>
      <c r="G24" s="79"/>
      <c r="H24" s="63"/>
      <c r="I24" s="63"/>
      <c r="J24" s="63"/>
      <c r="K24" s="63"/>
      <c r="L24" s="63"/>
      <c r="M24" s="63"/>
      <c r="N24" s="65"/>
      <c r="O24" s="80">
        <f t="shared" si="5"/>
        <v>0</v>
      </c>
      <c r="P24" s="81">
        <f t="shared" si="6"/>
        <v>0</v>
      </c>
      <c r="Q24" s="82" t="e">
        <f t="shared" si="7"/>
        <v>#DIV/0!</v>
      </c>
      <c r="R24" s="81">
        <f t="shared" si="8"/>
        <v>0</v>
      </c>
      <c r="S24" s="81">
        <f t="shared" si="9"/>
        <v>0</v>
      </c>
      <c r="T24" s="83" t="s">
        <v>46</v>
      </c>
      <c r="U24" s="81">
        <f t="shared" si="10"/>
        <v>0</v>
      </c>
      <c r="V24" s="81">
        <f t="shared" si="11"/>
        <v>0</v>
      </c>
      <c r="W24" s="84">
        <f t="shared" si="12"/>
        <v>0</v>
      </c>
      <c r="X24" s="84">
        <f t="shared" si="28"/>
        <v>0</v>
      </c>
      <c r="Y24" s="80">
        <f t="shared" si="13"/>
        <v>0</v>
      </c>
      <c r="Z24" s="81">
        <f t="shared" si="14"/>
        <v>0</v>
      </c>
      <c r="AA24" s="82" t="e">
        <f t="shared" si="15"/>
        <v>#DIV/0!</v>
      </c>
      <c r="AB24" s="93"/>
      <c r="AC24" s="94"/>
      <c r="AD24" s="83" t="s">
        <v>46</v>
      </c>
      <c r="AE24" s="93"/>
      <c r="AF24" s="93"/>
      <c r="AG24" s="95"/>
      <c r="AH24" s="96"/>
      <c r="AI24" s="89">
        <f t="shared" si="16"/>
        <v>0</v>
      </c>
      <c r="AJ24" s="81">
        <f t="shared" si="17"/>
        <v>0</v>
      </c>
      <c r="AK24" s="82" t="e">
        <f t="shared" si="18"/>
        <v>#DIV/0!</v>
      </c>
      <c r="AL24" s="93"/>
      <c r="AM24" s="94"/>
      <c r="AN24" s="83" t="s">
        <v>46</v>
      </c>
      <c r="AO24" s="93"/>
      <c r="AP24" s="93"/>
      <c r="AQ24" s="95"/>
      <c r="AR24" s="96"/>
      <c r="AS24" s="80">
        <f t="shared" si="19"/>
        <v>0</v>
      </c>
      <c r="AT24" s="81">
        <f t="shared" si="20"/>
        <v>0</v>
      </c>
      <c r="AU24" s="82" t="e">
        <f t="shared" si="21"/>
        <v>#DIV/0!</v>
      </c>
      <c r="AV24" s="93"/>
      <c r="AW24" s="94"/>
      <c r="AX24" s="83" t="s">
        <v>46</v>
      </c>
      <c r="AY24" s="93"/>
      <c r="AZ24" s="93"/>
      <c r="BA24" s="95"/>
      <c r="BB24" s="96"/>
      <c r="BC24" s="80">
        <f t="shared" si="22"/>
        <v>0</v>
      </c>
      <c r="BD24" s="81">
        <f t="shared" si="23"/>
        <v>0</v>
      </c>
      <c r="BE24" s="82" t="e">
        <f t="shared" si="24"/>
        <v>#DIV/0!</v>
      </c>
      <c r="BF24" s="93"/>
      <c r="BG24" s="94"/>
      <c r="BH24" s="83" t="s">
        <v>46</v>
      </c>
      <c r="BI24" s="93"/>
      <c r="BJ24" s="93"/>
      <c r="BK24" s="95"/>
      <c r="BL24" s="96"/>
      <c r="BM24" s="80">
        <f t="shared" si="25"/>
        <v>0</v>
      </c>
      <c r="BN24" s="81">
        <f t="shared" si="26"/>
        <v>0</v>
      </c>
      <c r="BO24" s="82" t="e">
        <f t="shared" si="27"/>
        <v>#DIV/0!</v>
      </c>
      <c r="BP24" s="93"/>
      <c r="BQ24" s="94"/>
      <c r="BR24" s="83" t="s">
        <v>46</v>
      </c>
      <c r="BS24" s="93"/>
      <c r="BT24" s="93"/>
      <c r="BU24" s="95"/>
      <c r="BV24" s="96"/>
      <c r="BW24" s="77" t="str">
        <f>IF(O24&lt;&gt;'Характеристика мероприятий'!K20,"Стоимость мероприятия не соответствует НМЦК","")</f>
        <v/>
      </c>
      <c r="BX24" s="78" t="str">
        <f>IFERROR(IF((VLOOKUP($B$2,справочники!N15:S104,2,FALSE))&lt;AA24,"Нарушен ПУС 2026 г."," "),"")</f>
        <v/>
      </c>
      <c r="BY24" s="78" t="str">
        <f>IFERROR(IF((VLOOKUP($B$2,справочники!N15:S104,3,FALSE))&lt;AK24,"Нарушен ПУС 2027 г.",""),"")</f>
        <v/>
      </c>
      <c r="BZ24" s="78" t="str">
        <f>IFERROR(IF((VLOOKUP($B$2,справочники!N15:S104,4,FALSE))&lt;AU24,"Нарушен ПУС 2028 г.",""),"")</f>
        <v/>
      </c>
      <c r="CA24" s="78" t="str">
        <f>IFERROR(IF((VLOOKUP($B$2,справочники!N15:S104,5,FALSE))&lt;BE24,"Нарушен ПУС 2029 г.",""),"")</f>
        <v/>
      </c>
      <c r="CB24" s="78" t="str">
        <f>IFERROR(IF((VLOOKUP($B$2,справочники!N15:S104,6,FALSE))&lt;BO24,"Нарушен ПУС 2030 г.",""),"")</f>
        <v/>
      </c>
    </row>
    <row r="25" spans="1:80" ht="53.25" customHeight="1" x14ac:dyDescent="0.25">
      <c r="A25" s="100">
        <v>15</v>
      </c>
      <c r="B25" s="63"/>
      <c r="C25" s="64"/>
      <c r="D25" s="79"/>
      <c r="E25" s="99"/>
      <c r="F25" s="102"/>
      <c r="G25" s="63"/>
      <c r="H25" s="79"/>
      <c r="I25" s="63"/>
      <c r="J25" s="63"/>
      <c r="K25" s="63"/>
      <c r="L25" s="63"/>
      <c r="M25" s="63"/>
      <c r="N25" s="65"/>
      <c r="O25" s="80">
        <f t="shared" si="5"/>
        <v>0</v>
      </c>
      <c r="P25" s="81">
        <f t="shared" si="6"/>
        <v>0</v>
      </c>
      <c r="Q25" s="82" t="e">
        <f t="shared" si="7"/>
        <v>#DIV/0!</v>
      </c>
      <c r="R25" s="81">
        <f t="shared" si="8"/>
        <v>0</v>
      </c>
      <c r="S25" s="81">
        <f t="shared" si="9"/>
        <v>0</v>
      </c>
      <c r="T25" s="83" t="s">
        <v>46</v>
      </c>
      <c r="U25" s="81">
        <f t="shared" si="10"/>
        <v>0</v>
      </c>
      <c r="V25" s="81">
        <f t="shared" si="11"/>
        <v>0</v>
      </c>
      <c r="W25" s="84">
        <f t="shared" si="12"/>
        <v>0</v>
      </c>
      <c r="X25" s="84">
        <f t="shared" si="28"/>
        <v>0</v>
      </c>
      <c r="Y25" s="80">
        <f t="shared" si="13"/>
        <v>0</v>
      </c>
      <c r="Z25" s="81">
        <f t="shared" si="14"/>
        <v>0</v>
      </c>
      <c r="AA25" s="82" t="e">
        <f t="shared" si="15"/>
        <v>#DIV/0!</v>
      </c>
      <c r="AB25" s="93"/>
      <c r="AC25" s="94"/>
      <c r="AD25" s="83" t="s">
        <v>46</v>
      </c>
      <c r="AE25" s="93"/>
      <c r="AF25" s="93"/>
      <c r="AG25" s="95"/>
      <c r="AH25" s="96"/>
      <c r="AI25" s="89">
        <f t="shared" si="16"/>
        <v>0</v>
      </c>
      <c r="AJ25" s="81">
        <f t="shared" si="17"/>
        <v>0</v>
      </c>
      <c r="AK25" s="82" t="e">
        <f t="shared" si="18"/>
        <v>#DIV/0!</v>
      </c>
      <c r="AL25" s="93"/>
      <c r="AM25" s="94"/>
      <c r="AN25" s="83" t="s">
        <v>46</v>
      </c>
      <c r="AO25" s="93"/>
      <c r="AP25" s="93"/>
      <c r="AQ25" s="95"/>
      <c r="AR25" s="96"/>
      <c r="AS25" s="80">
        <f t="shared" si="19"/>
        <v>0</v>
      </c>
      <c r="AT25" s="81">
        <f t="shared" si="20"/>
        <v>0</v>
      </c>
      <c r="AU25" s="82" t="e">
        <f t="shared" si="21"/>
        <v>#DIV/0!</v>
      </c>
      <c r="AV25" s="93"/>
      <c r="AW25" s="94"/>
      <c r="AX25" s="83" t="s">
        <v>46</v>
      </c>
      <c r="AY25" s="93"/>
      <c r="AZ25" s="93"/>
      <c r="BA25" s="95"/>
      <c r="BB25" s="96"/>
      <c r="BC25" s="80">
        <f t="shared" si="22"/>
        <v>0</v>
      </c>
      <c r="BD25" s="81">
        <f t="shared" si="23"/>
        <v>0</v>
      </c>
      <c r="BE25" s="82" t="e">
        <f t="shared" si="24"/>
        <v>#DIV/0!</v>
      </c>
      <c r="BF25" s="93"/>
      <c r="BG25" s="94"/>
      <c r="BH25" s="83" t="s">
        <v>46</v>
      </c>
      <c r="BI25" s="93"/>
      <c r="BJ25" s="93"/>
      <c r="BK25" s="95"/>
      <c r="BL25" s="96"/>
      <c r="BM25" s="80">
        <f t="shared" si="25"/>
        <v>0</v>
      </c>
      <c r="BN25" s="81">
        <f t="shared" si="26"/>
        <v>0</v>
      </c>
      <c r="BO25" s="82" t="e">
        <f t="shared" si="27"/>
        <v>#DIV/0!</v>
      </c>
      <c r="BP25" s="93"/>
      <c r="BQ25" s="94"/>
      <c r="BR25" s="83" t="s">
        <v>46</v>
      </c>
      <c r="BS25" s="93"/>
      <c r="BT25" s="93"/>
      <c r="BU25" s="95"/>
      <c r="BV25" s="96"/>
      <c r="BW25" s="77" t="str">
        <f>IF(O25&lt;&gt;'Характеристика мероприятий'!K21,"Стоимость мероприятия не соответствует НМЦК","")</f>
        <v/>
      </c>
      <c r="BX25" s="78" t="str">
        <f>IFERROR(IF((VLOOKUP($B$2,справочники!N16:S105,2,FALSE))&lt;AA25,"Нарушен ПУС 2026 г."," "),"")</f>
        <v/>
      </c>
      <c r="BY25" s="78" t="str">
        <f>IFERROR(IF((VLOOKUP($B$2,справочники!N16:S105,3,FALSE))&lt;AK25,"Нарушен ПУС 2027 г.",""),"")</f>
        <v/>
      </c>
      <c r="BZ25" s="78" t="str">
        <f>IFERROR(IF((VLOOKUP($B$2,справочники!N16:S105,4,FALSE))&lt;AU25,"Нарушен ПУС 2028 г.",""),"")</f>
        <v/>
      </c>
      <c r="CA25" s="78" t="str">
        <f>IFERROR(IF((VLOOKUP($B$2,справочники!N16:S105,5,FALSE))&lt;BE25,"Нарушен ПУС 2029 г.",""),"")</f>
        <v/>
      </c>
      <c r="CB25" s="78" t="str">
        <f>IFERROR(IF((VLOOKUP($B$2,справочники!N16:S105,6,FALSE))&lt;BO25,"Нарушен ПУС 2030 г.",""),"")</f>
        <v/>
      </c>
    </row>
    <row r="26" spans="1:80" ht="53.25" customHeight="1" x14ac:dyDescent="0.25">
      <c r="A26" s="100">
        <v>16</v>
      </c>
      <c r="B26" s="63"/>
      <c r="C26" s="64"/>
      <c r="D26" s="79"/>
      <c r="E26" s="99"/>
      <c r="F26" s="102"/>
      <c r="G26" s="79"/>
      <c r="H26" s="63"/>
      <c r="I26" s="63"/>
      <c r="J26" s="63"/>
      <c r="K26" s="63"/>
      <c r="L26" s="63"/>
      <c r="M26" s="63"/>
      <c r="N26" s="65"/>
      <c r="O26" s="80">
        <f t="shared" si="5"/>
        <v>0</v>
      </c>
      <c r="P26" s="81">
        <f t="shared" si="6"/>
        <v>0</v>
      </c>
      <c r="Q26" s="82" t="e">
        <f t="shared" si="7"/>
        <v>#DIV/0!</v>
      </c>
      <c r="R26" s="81">
        <f t="shared" si="8"/>
        <v>0</v>
      </c>
      <c r="S26" s="81">
        <f t="shared" si="9"/>
        <v>0</v>
      </c>
      <c r="T26" s="83" t="s">
        <v>46</v>
      </c>
      <c r="U26" s="81">
        <f t="shared" si="10"/>
        <v>0</v>
      </c>
      <c r="V26" s="81">
        <f t="shared" si="11"/>
        <v>0</v>
      </c>
      <c r="W26" s="84">
        <f t="shared" si="12"/>
        <v>0</v>
      </c>
      <c r="X26" s="84">
        <f t="shared" si="28"/>
        <v>0</v>
      </c>
      <c r="Y26" s="80">
        <f t="shared" si="13"/>
        <v>0</v>
      </c>
      <c r="Z26" s="81">
        <f t="shared" si="14"/>
        <v>0</v>
      </c>
      <c r="AA26" s="82" t="e">
        <f t="shared" si="15"/>
        <v>#DIV/0!</v>
      </c>
      <c r="AB26" s="93"/>
      <c r="AC26" s="94"/>
      <c r="AD26" s="83" t="s">
        <v>46</v>
      </c>
      <c r="AE26" s="93"/>
      <c r="AF26" s="93"/>
      <c r="AG26" s="95"/>
      <c r="AH26" s="96"/>
      <c r="AI26" s="89">
        <f t="shared" si="16"/>
        <v>0</v>
      </c>
      <c r="AJ26" s="81">
        <f t="shared" si="17"/>
        <v>0</v>
      </c>
      <c r="AK26" s="82" t="e">
        <f t="shared" si="18"/>
        <v>#DIV/0!</v>
      </c>
      <c r="AL26" s="93"/>
      <c r="AM26" s="94"/>
      <c r="AN26" s="83" t="s">
        <v>46</v>
      </c>
      <c r="AO26" s="93"/>
      <c r="AP26" s="93"/>
      <c r="AQ26" s="95"/>
      <c r="AR26" s="96"/>
      <c r="AS26" s="80">
        <f t="shared" si="19"/>
        <v>0</v>
      </c>
      <c r="AT26" s="81">
        <f t="shared" si="20"/>
        <v>0</v>
      </c>
      <c r="AU26" s="82" t="e">
        <f t="shared" si="21"/>
        <v>#DIV/0!</v>
      </c>
      <c r="AV26" s="93"/>
      <c r="AW26" s="94"/>
      <c r="AX26" s="83" t="s">
        <v>46</v>
      </c>
      <c r="AY26" s="93"/>
      <c r="AZ26" s="93"/>
      <c r="BA26" s="95"/>
      <c r="BB26" s="96"/>
      <c r="BC26" s="80">
        <f t="shared" si="22"/>
        <v>0</v>
      </c>
      <c r="BD26" s="81">
        <f t="shared" si="23"/>
        <v>0</v>
      </c>
      <c r="BE26" s="82" t="e">
        <f t="shared" si="24"/>
        <v>#DIV/0!</v>
      </c>
      <c r="BF26" s="93"/>
      <c r="BG26" s="94"/>
      <c r="BH26" s="83" t="s">
        <v>46</v>
      </c>
      <c r="BI26" s="93"/>
      <c r="BJ26" s="93"/>
      <c r="BK26" s="95"/>
      <c r="BL26" s="96"/>
      <c r="BM26" s="80">
        <f t="shared" si="25"/>
        <v>0</v>
      </c>
      <c r="BN26" s="81">
        <f t="shared" si="26"/>
        <v>0</v>
      </c>
      <c r="BO26" s="82" t="e">
        <f t="shared" si="27"/>
        <v>#DIV/0!</v>
      </c>
      <c r="BP26" s="93"/>
      <c r="BQ26" s="94"/>
      <c r="BR26" s="83" t="s">
        <v>46</v>
      </c>
      <c r="BS26" s="93"/>
      <c r="BT26" s="93"/>
      <c r="BU26" s="95"/>
      <c r="BV26" s="96"/>
      <c r="BW26" s="77" t="str">
        <f>IF(O26&lt;&gt;'Характеристика мероприятий'!K22,"Стоимость мероприятия не соответствует НМЦК","")</f>
        <v/>
      </c>
      <c r="BX26" s="78" t="str">
        <f>IFERROR(IF((VLOOKUP($B$2,справочники!N17:S106,2,FALSE))&lt;AA26,"Нарушен ПУС 2026 г."," "),"")</f>
        <v/>
      </c>
      <c r="BY26" s="78" t="str">
        <f>IFERROR(IF((VLOOKUP($B$2,справочники!N17:S106,3,FALSE))&lt;AK26,"Нарушен ПУС 2027 г.",""),"")</f>
        <v/>
      </c>
      <c r="BZ26" s="78" t="str">
        <f>IFERROR(IF((VLOOKUP($B$2,справочники!N17:S106,4,FALSE))&lt;AU26,"Нарушен ПУС 2028 г.",""),"")</f>
        <v/>
      </c>
      <c r="CA26" s="78" t="str">
        <f>IFERROR(IF((VLOOKUP($B$2,справочники!N17:S106,5,FALSE))&lt;BE26,"Нарушен ПУС 2029 г.",""),"")</f>
        <v/>
      </c>
      <c r="CB26" s="78" t="str">
        <f>IFERROR(IF((VLOOKUP($B$2,справочники!N17:S106,6,FALSE))&lt;BO26,"Нарушен ПУС 2030 г.",""),"")</f>
        <v/>
      </c>
    </row>
    <row r="27" spans="1:80" ht="53.25" customHeight="1" x14ac:dyDescent="0.25">
      <c r="A27" s="100">
        <v>17</v>
      </c>
      <c r="B27" s="63"/>
      <c r="C27" s="64"/>
      <c r="D27" s="103"/>
      <c r="E27" s="99"/>
      <c r="F27" s="102"/>
      <c r="G27" s="63"/>
      <c r="H27" s="63"/>
      <c r="I27" s="63"/>
      <c r="J27" s="63"/>
      <c r="K27" s="63"/>
      <c r="L27" s="63"/>
      <c r="M27" s="63"/>
      <c r="N27" s="65"/>
      <c r="O27" s="80">
        <f t="shared" si="5"/>
        <v>0</v>
      </c>
      <c r="P27" s="81">
        <f t="shared" si="6"/>
        <v>0</v>
      </c>
      <c r="Q27" s="82" t="e">
        <f t="shared" si="7"/>
        <v>#DIV/0!</v>
      </c>
      <c r="R27" s="81">
        <f t="shared" si="8"/>
        <v>0</v>
      </c>
      <c r="S27" s="81">
        <f t="shared" si="9"/>
        <v>0</v>
      </c>
      <c r="T27" s="83" t="s">
        <v>46</v>
      </c>
      <c r="U27" s="81">
        <f t="shared" si="10"/>
        <v>0</v>
      </c>
      <c r="V27" s="81">
        <f t="shared" si="11"/>
        <v>0</v>
      </c>
      <c r="W27" s="84">
        <f t="shared" si="11"/>
        <v>0</v>
      </c>
      <c r="X27" s="84">
        <f t="shared" si="28"/>
        <v>0</v>
      </c>
      <c r="Y27" s="80">
        <f t="shared" si="13"/>
        <v>0</v>
      </c>
      <c r="Z27" s="81">
        <f t="shared" si="14"/>
        <v>0</v>
      </c>
      <c r="AA27" s="82" t="e">
        <f t="shared" si="15"/>
        <v>#DIV/0!</v>
      </c>
      <c r="AB27" s="93"/>
      <c r="AC27" s="94"/>
      <c r="AD27" s="83" t="s">
        <v>46</v>
      </c>
      <c r="AE27" s="93"/>
      <c r="AF27" s="93"/>
      <c r="AG27" s="95"/>
      <c r="AH27" s="96"/>
      <c r="AI27" s="89">
        <f t="shared" si="16"/>
        <v>0</v>
      </c>
      <c r="AJ27" s="81">
        <f t="shared" si="17"/>
        <v>0</v>
      </c>
      <c r="AK27" s="82" t="e">
        <f t="shared" si="18"/>
        <v>#DIV/0!</v>
      </c>
      <c r="AL27" s="93"/>
      <c r="AM27" s="94"/>
      <c r="AN27" s="83" t="s">
        <v>46</v>
      </c>
      <c r="AO27" s="93"/>
      <c r="AP27" s="93"/>
      <c r="AQ27" s="95"/>
      <c r="AR27" s="96"/>
      <c r="AS27" s="80">
        <f t="shared" si="19"/>
        <v>0</v>
      </c>
      <c r="AT27" s="81">
        <f t="shared" si="20"/>
        <v>0</v>
      </c>
      <c r="AU27" s="82" t="e">
        <f t="shared" si="21"/>
        <v>#DIV/0!</v>
      </c>
      <c r="AV27" s="93"/>
      <c r="AW27" s="94"/>
      <c r="AX27" s="83" t="s">
        <v>46</v>
      </c>
      <c r="AY27" s="93"/>
      <c r="AZ27" s="93"/>
      <c r="BA27" s="95"/>
      <c r="BB27" s="96"/>
      <c r="BC27" s="80">
        <f t="shared" si="22"/>
        <v>0</v>
      </c>
      <c r="BD27" s="81">
        <f t="shared" si="23"/>
        <v>0</v>
      </c>
      <c r="BE27" s="82" t="e">
        <f t="shared" si="24"/>
        <v>#DIV/0!</v>
      </c>
      <c r="BF27" s="93"/>
      <c r="BG27" s="94"/>
      <c r="BH27" s="83" t="s">
        <v>46</v>
      </c>
      <c r="BI27" s="93"/>
      <c r="BJ27" s="93"/>
      <c r="BK27" s="95"/>
      <c r="BL27" s="96"/>
      <c r="BM27" s="80">
        <f t="shared" si="25"/>
        <v>0</v>
      </c>
      <c r="BN27" s="81">
        <f t="shared" si="26"/>
        <v>0</v>
      </c>
      <c r="BO27" s="82" t="e">
        <f t="shared" si="27"/>
        <v>#DIV/0!</v>
      </c>
      <c r="BP27" s="93"/>
      <c r="BQ27" s="94"/>
      <c r="BR27" s="83" t="s">
        <v>46</v>
      </c>
      <c r="BS27" s="93"/>
      <c r="BT27" s="93"/>
      <c r="BU27" s="95"/>
      <c r="BV27" s="96"/>
      <c r="BW27" s="77" t="str">
        <f>IF(O27&lt;&gt;'Характеристика мероприятий'!K23,"Стоимость мероприятия не соответствует НМЦК","")</f>
        <v/>
      </c>
      <c r="BX27" s="78" t="str">
        <f>IFERROR(IF((VLOOKUP($B$2,справочники!N18:S107,2,FALSE))&lt;AA27,"Нарушен ПУС 2026 г."," "),"")</f>
        <v/>
      </c>
      <c r="BY27" s="78" t="str">
        <f>IFERROR(IF((VLOOKUP($B$2,справочники!N18:S107,3,FALSE))&lt;AK27,"Нарушен ПУС 2027 г.",""),"")</f>
        <v/>
      </c>
      <c r="BZ27" s="78" t="str">
        <f>IFERROR(IF((VLOOKUP($B$2,справочники!N18:S107,4,FALSE))&lt;AU27,"Нарушен ПУС 2028 г.",""),"")</f>
        <v/>
      </c>
      <c r="CA27" s="78" t="str">
        <f>IFERROR(IF((VLOOKUP($B$2,справочники!N18:S107,5,FALSE))&lt;BE27,"Нарушен ПУС 2029 г.",""),"")</f>
        <v/>
      </c>
      <c r="CB27" s="78" t="str">
        <f>IFERROR(IF((VLOOKUP($B$2,справочники!N18:S107,6,FALSE))&lt;BO27,"Нарушен ПУС 2030 г.",""),"")</f>
        <v/>
      </c>
    </row>
    <row r="28" spans="1:80" ht="53.25" customHeight="1" x14ac:dyDescent="0.25">
      <c r="A28" s="100">
        <v>18</v>
      </c>
      <c r="B28" s="63"/>
      <c r="C28" s="64"/>
      <c r="D28" s="103"/>
      <c r="E28" s="99"/>
      <c r="F28" s="102"/>
      <c r="G28" s="63"/>
      <c r="H28" s="63"/>
      <c r="I28" s="63"/>
      <c r="J28" s="63"/>
      <c r="K28" s="63"/>
      <c r="L28" s="63"/>
      <c r="M28" s="63"/>
      <c r="N28" s="65"/>
      <c r="O28" s="80">
        <f t="shared" si="5"/>
        <v>0</v>
      </c>
      <c r="P28" s="81">
        <f t="shared" si="6"/>
        <v>0</v>
      </c>
      <c r="Q28" s="82" t="e">
        <f t="shared" si="7"/>
        <v>#DIV/0!</v>
      </c>
      <c r="R28" s="81">
        <f t="shared" si="8"/>
        <v>0</v>
      </c>
      <c r="S28" s="81">
        <f t="shared" si="9"/>
        <v>0</v>
      </c>
      <c r="T28" s="83" t="s">
        <v>46</v>
      </c>
      <c r="U28" s="81">
        <f t="shared" si="10"/>
        <v>0</v>
      </c>
      <c r="V28" s="81">
        <f t="shared" si="11"/>
        <v>0</v>
      </c>
      <c r="W28" s="84">
        <f t="shared" si="11"/>
        <v>0</v>
      </c>
      <c r="X28" s="84">
        <f t="shared" si="28"/>
        <v>0</v>
      </c>
      <c r="Y28" s="80">
        <f t="shared" si="13"/>
        <v>0</v>
      </c>
      <c r="Z28" s="81">
        <f t="shared" si="14"/>
        <v>0</v>
      </c>
      <c r="AA28" s="82" t="e">
        <f t="shared" si="15"/>
        <v>#DIV/0!</v>
      </c>
      <c r="AB28" s="93"/>
      <c r="AC28" s="94"/>
      <c r="AD28" s="83" t="s">
        <v>46</v>
      </c>
      <c r="AE28" s="93"/>
      <c r="AF28" s="93"/>
      <c r="AG28" s="95"/>
      <c r="AH28" s="96"/>
      <c r="AI28" s="89">
        <f t="shared" si="16"/>
        <v>0</v>
      </c>
      <c r="AJ28" s="81">
        <f t="shared" si="17"/>
        <v>0</v>
      </c>
      <c r="AK28" s="82" t="e">
        <f t="shared" si="18"/>
        <v>#DIV/0!</v>
      </c>
      <c r="AL28" s="93"/>
      <c r="AM28" s="94"/>
      <c r="AN28" s="83" t="s">
        <v>46</v>
      </c>
      <c r="AO28" s="93"/>
      <c r="AP28" s="93"/>
      <c r="AQ28" s="95"/>
      <c r="AR28" s="96"/>
      <c r="AS28" s="80">
        <f t="shared" si="19"/>
        <v>0</v>
      </c>
      <c r="AT28" s="81">
        <f t="shared" si="20"/>
        <v>0</v>
      </c>
      <c r="AU28" s="82" t="e">
        <f t="shared" si="21"/>
        <v>#DIV/0!</v>
      </c>
      <c r="AV28" s="93"/>
      <c r="AW28" s="94"/>
      <c r="AX28" s="83" t="s">
        <v>46</v>
      </c>
      <c r="AY28" s="93"/>
      <c r="AZ28" s="93"/>
      <c r="BA28" s="95"/>
      <c r="BB28" s="96"/>
      <c r="BC28" s="80">
        <f t="shared" si="22"/>
        <v>0</v>
      </c>
      <c r="BD28" s="81">
        <f t="shared" si="23"/>
        <v>0</v>
      </c>
      <c r="BE28" s="82" t="e">
        <f t="shared" si="24"/>
        <v>#DIV/0!</v>
      </c>
      <c r="BF28" s="93"/>
      <c r="BG28" s="94"/>
      <c r="BH28" s="83" t="s">
        <v>46</v>
      </c>
      <c r="BI28" s="93"/>
      <c r="BJ28" s="93"/>
      <c r="BK28" s="95"/>
      <c r="BL28" s="96"/>
      <c r="BM28" s="80">
        <f t="shared" si="25"/>
        <v>0</v>
      </c>
      <c r="BN28" s="81">
        <f t="shared" si="26"/>
        <v>0</v>
      </c>
      <c r="BO28" s="82" t="e">
        <f t="shared" si="27"/>
        <v>#DIV/0!</v>
      </c>
      <c r="BP28" s="93"/>
      <c r="BQ28" s="94"/>
      <c r="BR28" s="83" t="s">
        <v>46</v>
      </c>
      <c r="BS28" s="93"/>
      <c r="BT28" s="93"/>
      <c r="BU28" s="95"/>
      <c r="BV28" s="96"/>
      <c r="BW28" s="77" t="str">
        <f>IF(O28&lt;&gt;'Характеристика мероприятий'!K24,"Стоимость мероприятия не соответствует НМЦК","")</f>
        <v/>
      </c>
      <c r="BX28" s="78" t="str">
        <f>IFERROR(IF((VLOOKUP($B$2,справочники!N19:S108,2,FALSE))&lt;AA28,"Нарушен ПУС 2026 г."," "),"")</f>
        <v/>
      </c>
      <c r="BY28" s="78" t="str">
        <f>IFERROR(IF((VLOOKUP($B$2,справочники!N19:S108,3,FALSE))&lt;AK28,"Нарушен ПУС 2027 г.",""),"")</f>
        <v/>
      </c>
      <c r="BZ28" s="78" t="str">
        <f>IFERROR(IF((VLOOKUP($B$2,справочники!N19:S108,4,FALSE))&lt;AU28,"Нарушен ПУС 2028 г.",""),"")</f>
        <v/>
      </c>
      <c r="CA28" s="78" t="str">
        <f>IFERROR(IF((VLOOKUP($B$2,справочники!N19:S108,5,FALSE))&lt;BE28,"Нарушен ПУС 2029 г.",""),"")</f>
        <v/>
      </c>
      <c r="CB28" s="78" t="str">
        <f>IFERROR(IF((VLOOKUP($B$2,справочники!N19:S108,6,FALSE))&lt;BO28,"Нарушен ПУС 2030 г.",""),"")</f>
        <v/>
      </c>
    </row>
    <row r="29" spans="1:80" ht="53.25" customHeight="1" x14ac:dyDescent="0.25">
      <c r="A29" s="100">
        <v>19</v>
      </c>
      <c r="B29" s="63"/>
      <c r="C29" s="64"/>
      <c r="D29" s="103"/>
      <c r="E29" s="99"/>
      <c r="F29" s="102"/>
      <c r="G29" s="63"/>
      <c r="H29" s="63"/>
      <c r="I29" s="63"/>
      <c r="J29" s="63"/>
      <c r="K29" s="63"/>
      <c r="L29" s="63"/>
      <c r="M29" s="63"/>
      <c r="N29" s="65"/>
      <c r="O29" s="80">
        <f t="shared" si="5"/>
        <v>0</v>
      </c>
      <c r="P29" s="81">
        <f t="shared" si="6"/>
        <v>0</v>
      </c>
      <c r="Q29" s="82" t="e">
        <f t="shared" si="7"/>
        <v>#DIV/0!</v>
      </c>
      <c r="R29" s="81">
        <f t="shared" si="8"/>
        <v>0</v>
      </c>
      <c r="S29" s="81">
        <f t="shared" si="9"/>
        <v>0</v>
      </c>
      <c r="T29" s="83" t="s">
        <v>46</v>
      </c>
      <c r="U29" s="81">
        <f t="shared" si="10"/>
        <v>0</v>
      </c>
      <c r="V29" s="81">
        <f t="shared" si="11"/>
        <v>0</v>
      </c>
      <c r="W29" s="84">
        <f t="shared" si="11"/>
        <v>0</v>
      </c>
      <c r="X29" s="84">
        <f t="shared" si="28"/>
        <v>0</v>
      </c>
      <c r="Y29" s="80">
        <f t="shared" si="13"/>
        <v>0</v>
      </c>
      <c r="Z29" s="81">
        <f t="shared" si="14"/>
        <v>0</v>
      </c>
      <c r="AA29" s="82" t="e">
        <f t="shared" si="15"/>
        <v>#DIV/0!</v>
      </c>
      <c r="AB29" s="93"/>
      <c r="AC29" s="94"/>
      <c r="AD29" s="83" t="s">
        <v>46</v>
      </c>
      <c r="AE29" s="93"/>
      <c r="AF29" s="93"/>
      <c r="AG29" s="95"/>
      <c r="AH29" s="96"/>
      <c r="AI29" s="89">
        <f t="shared" si="16"/>
        <v>0</v>
      </c>
      <c r="AJ29" s="81">
        <f t="shared" si="17"/>
        <v>0</v>
      </c>
      <c r="AK29" s="82" t="e">
        <f t="shared" si="18"/>
        <v>#DIV/0!</v>
      </c>
      <c r="AL29" s="93"/>
      <c r="AM29" s="94"/>
      <c r="AN29" s="83" t="s">
        <v>46</v>
      </c>
      <c r="AO29" s="93"/>
      <c r="AP29" s="93"/>
      <c r="AQ29" s="95"/>
      <c r="AR29" s="96"/>
      <c r="AS29" s="80">
        <f t="shared" si="19"/>
        <v>0</v>
      </c>
      <c r="AT29" s="81">
        <f t="shared" si="20"/>
        <v>0</v>
      </c>
      <c r="AU29" s="82" t="e">
        <f t="shared" si="21"/>
        <v>#DIV/0!</v>
      </c>
      <c r="AV29" s="93"/>
      <c r="AW29" s="94"/>
      <c r="AX29" s="83" t="s">
        <v>46</v>
      </c>
      <c r="AY29" s="93"/>
      <c r="AZ29" s="93"/>
      <c r="BA29" s="95"/>
      <c r="BB29" s="96"/>
      <c r="BC29" s="80">
        <f t="shared" si="22"/>
        <v>0</v>
      </c>
      <c r="BD29" s="81">
        <f t="shared" si="23"/>
        <v>0</v>
      </c>
      <c r="BE29" s="82" t="e">
        <f t="shared" si="24"/>
        <v>#DIV/0!</v>
      </c>
      <c r="BF29" s="93"/>
      <c r="BG29" s="94"/>
      <c r="BH29" s="83" t="s">
        <v>46</v>
      </c>
      <c r="BI29" s="93"/>
      <c r="BJ29" s="93"/>
      <c r="BK29" s="95"/>
      <c r="BL29" s="96"/>
      <c r="BM29" s="80">
        <f t="shared" si="25"/>
        <v>0</v>
      </c>
      <c r="BN29" s="81">
        <f t="shared" si="26"/>
        <v>0</v>
      </c>
      <c r="BO29" s="82" t="e">
        <f t="shared" si="27"/>
        <v>#DIV/0!</v>
      </c>
      <c r="BP29" s="93"/>
      <c r="BQ29" s="94"/>
      <c r="BR29" s="83" t="s">
        <v>46</v>
      </c>
      <c r="BS29" s="93"/>
      <c r="BT29" s="93"/>
      <c r="BU29" s="95"/>
      <c r="BV29" s="96"/>
      <c r="BW29" s="77" t="str">
        <f>IF(O29&lt;&gt;'Характеристика мероприятий'!K25,"Стоимость мероприятия не соответствует НМЦК","")</f>
        <v/>
      </c>
      <c r="BX29" s="78" t="str">
        <f>IFERROR(IF((VLOOKUP($B$2,справочники!N20:S109,2,FALSE))&lt;AA29,"Нарушен ПУС 2026 г."," "),"")</f>
        <v/>
      </c>
      <c r="BY29" s="78" t="str">
        <f>IFERROR(IF((VLOOKUP($B$2,справочники!N20:S109,3,FALSE))&lt;AK29,"Нарушен ПУС 2027 г.",""),"")</f>
        <v/>
      </c>
      <c r="BZ29" s="78" t="str">
        <f>IFERROR(IF((VLOOKUP($B$2,справочники!N20:S109,4,FALSE))&lt;AU29,"Нарушен ПУС 2028 г.",""),"")</f>
        <v/>
      </c>
      <c r="CA29" s="78" t="str">
        <f>IFERROR(IF((VLOOKUP($B$2,справочники!N20:S109,5,FALSE))&lt;BE29,"Нарушен ПУС 2029 г.",""),"")</f>
        <v/>
      </c>
      <c r="CB29" s="78" t="str">
        <f>IFERROR(IF((VLOOKUP($B$2,справочники!N20:S109,6,FALSE))&lt;BO29,"Нарушен ПУС 2030 г.",""),"")</f>
        <v/>
      </c>
    </row>
    <row r="30" spans="1:80" ht="53.25" customHeight="1" x14ac:dyDescent="0.25">
      <c r="A30" s="100">
        <v>20</v>
      </c>
      <c r="B30" s="63"/>
      <c r="C30" s="64"/>
      <c r="D30" s="103"/>
      <c r="E30" s="99"/>
      <c r="F30" s="102"/>
      <c r="G30" s="79"/>
      <c r="H30" s="63"/>
      <c r="I30" s="63"/>
      <c r="J30" s="63"/>
      <c r="K30" s="63"/>
      <c r="L30" s="63"/>
      <c r="M30" s="63"/>
      <c r="N30" s="65"/>
      <c r="O30" s="80">
        <f t="shared" si="5"/>
        <v>0</v>
      </c>
      <c r="P30" s="81">
        <f t="shared" si="6"/>
        <v>0</v>
      </c>
      <c r="Q30" s="82" t="e">
        <f t="shared" si="7"/>
        <v>#DIV/0!</v>
      </c>
      <c r="R30" s="81">
        <f t="shared" si="8"/>
        <v>0</v>
      </c>
      <c r="S30" s="81">
        <f t="shared" si="9"/>
        <v>0</v>
      </c>
      <c r="T30" s="83" t="s">
        <v>46</v>
      </c>
      <c r="U30" s="81">
        <f t="shared" si="10"/>
        <v>0</v>
      </c>
      <c r="V30" s="81">
        <f t="shared" si="11"/>
        <v>0</v>
      </c>
      <c r="W30" s="84">
        <f t="shared" si="11"/>
        <v>0</v>
      </c>
      <c r="X30" s="84">
        <f t="shared" si="28"/>
        <v>0</v>
      </c>
      <c r="Y30" s="80">
        <f t="shared" si="13"/>
        <v>0</v>
      </c>
      <c r="Z30" s="81">
        <f t="shared" si="14"/>
        <v>0</v>
      </c>
      <c r="AA30" s="82" t="e">
        <f t="shared" si="15"/>
        <v>#DIV/0!</v>
      </c>
      <c r="AB30" s="93"/>
      <c r="AC30" s="94"/>
      <c r="AD30" s="83" t="s">
        <v>46</v>
      </c>
      <c r="AE30" s="93"/>
      <c r="AF30" s="93"/>
      <c r="AG30" s="95"/>
      <c r="AH30" s="96"/>
      <c r="AI30" s="89">
        <f t="shared" si="16"/>
        <v>0</v>
      </c>
      <c r="AJ30" s="81">
        <f t="shared" si="17"/>
        <v>0</v>
      </c>
      <c r="AK30" s="82" t="e">
        <f t="shared" si="18"/>
        <v>#DIV/0!</v>
      </c>
      <c r="AL30" s="93"/>
      <c r="AM30" s="94"/>
      <c r="AN30" s="83" t="s">
        <v>46</v>
      </c>
      <c r="AO30" s="93"/>
      <c r="AP30" s="93"/>
      <c r="AQ30" s="95"/>
      <c r="AR30" s="96"/>
      <c r="AS30" s="80">
        <f t="shared" si="19"/>
        <v>0</v>
      </c>
      <c r="AT30" s="81">
        <f t="shared" si="20"/>
        <v>0</v>
      </c>
      <c r="AU30" s="82" t="e">
        <f t="shared" si="21"/>
        <v>#DIV/0!</v>
      </c>
      <c r="AV30" s="93"/>
      <c r="AW30" s="94"/>
      <c r="AX30" s="83" t="s">
        <v>46</v>
      </c>
      <c r="AY30" s="93"/>
      <c r="AZ30" s="93"/>
      <c r="BA30" s="95"/>
      <c r="BB30" s="96"/>
      <c r="BC30" s="80">
        <f t="shared" si="22"/>
        <v>0</v>
      </c>
      <c r="BD30" s="81">
        <f t="shared" si="23"/>
        <v>0</v>
      </c>
      <c r="BE30" s="82" t="e">
        <f t="shared" si="24"/>
        <v>#DIV/0!</v>
      </c>
      <c r="BF30" s="93"/>
      <c r="BG30" s="94"/>
      <c r="BH30" s="83" t="s">
        <v>46</v>
      </c>
      <c r="BI30" s="93"/>
      <c r="BJ30" s="93"/>
      <c r="BK30" s="95"/>
      <c r="BL30" s="96"/>
      <c r="BM30" s="80">
        <f t="shared" si="25"/>
        <v>0</v>
      </c>
      <c r="BN30" s="81">
        <f t="shared" si="26"/>
        <v>0</v>
      </c>
      <c r="BO30" s="82" t="e">
        <f t="shared" si="27"/>
        <v>#DIV/0!</v>
      </c>
      <c r="BP30" s="93"/>
      <c r="BQ30" s="94"/>
      <c r="BR30" s="83" t="s">
        <v>46</v>
      </c>
      <c r="BS30" s="93"/>
      <c r="BT30" s="93"/>
      <c r="BU30" s="95"/>
      <c r="BV30" s="96"/>
      <c r="BW30" s="77" t="str">
        <f>IF(O30&lt;&gt;'Характеристика мероприятий'!K26,"Стоимость мероприятия не соответствует НМЦК","")</f>
        <v/>
      </c>
      <c r="BX30" s="78" t="str">
        <f>IFERROR(IF((VLOOKUP($B$2,справочники!N21:S110,2,FALSE))&lt;AA30,"Нарушен ПУС 2026 г."," "),"")</f>
        <v/>
      </c>
      <c r="BY30" s="78" t="str">
        <f>IFERROR(IF((VLOOKUP($B$2,справочники!N21:S110,3,FALSE))&lt;AK30,"Нарушен ПУС 2027 г.",""),"")</f>
        <v/>
      </c>
      <c r="BZ30" s="78" t="str">
        <f>IFERROR(IF((VLOOKUP($B$2,справочники!N21:S110,4,FALSE))&lt;AU30,"Нарушен ПУС 2028 г.",""),"")</f>
        <v/>
      </c>
      <c r="CA30" s="78" t="str">
        <f>IFERROR(IF((VLOOKUP($B$2,справочники!N21:S110,5,FALSE))&lt;BE30,"Нарушен ПУС 2029 г.",""),"")</f>
        <v/>
      </c>
      <c r="CB30" s="78" t="str">
        <f>IFERROR(IF((VLOOKUP($B$2,справочники!N21:S110,6,FALSE))&lt;BO30,"Нарушен ПУС 2030 г.",""),"")</f>
        <v/>
      </c>
    </row>
    <row r="31" spans="1:80" ht="53.25" customHeight="1" x14ac:dyDescent="0.25">
      <c r="A31" s="100">
        <v>21</v>
      </c>
      <c r="B31" s="63"/>
      <c r="C31" s="64"/>
      <c r="D31" s="103"/>
      <c r="E31" s="99"/>
      <c r="F31" s="102"/>
      <c r="G31" s="99"/>
      <c r="H31" s="79"/>
      <c r="I31" s="63"/>
      <c r="J31" s="63"/>
      <c r="K31" s="63"/>
      <c r="L31" s="63"/>
      <c r="M31" s="63"/>
      <c r="N31" s="65"/>
      <c r="O31" s="80">
        <f t="shared" si="5"/>
        <v>0</v>
      </c>
      <c r="P31" s="81">
        <f t="shared" si="6"/>
        <v>0</v>
      </c>
      <c r="Q31" s="82" t="e">
        <f t="shared" si="7"/>
        <v>#DIV/0!</v>
      </c>
      <c r="R31" s="81">
        <f t="shared" si="8"/>
        <v>0</v>
      </c>
      <c r="S31" s="81">
        <f t="shared" si="9"/>
        <v>0</v>
      </c>
      <c r="T31" s="83" t="s">
        <v>46</v>
      </c>
      <c r="U31" s="81">
        <f t="shared" si="10"/>
        <v>0</v>
      </c>
      <c r="V31" s="81">
        <f t="shared" si="11"/>
        <v>0</v>
      </c>
      <c r="W31" s="84">
        <f t="shared" si="11"/>
        <v>0</v>
      </c>
      <c r="X31" s="84">
        <f t="shared" si="28"/>
        <v>0</v>
      </c>
      <c r="Y31" s="80">
        <f t="shared" si="13"/>
        <v>0</v>
      </c>
      <c r="Z31" s="81">
        <f t="shared" si="14"/>
        <v>0</v>
      </c>
      <c r="AA31" s="82" t="e">
        <f t="shared" si="15"/>
        <v>#DIV/0!</v>
      </c>
      <c r="AB31" s="93"/>
      <c r="AC31" s="94"/>
      <c r="AD31" s="83" t="s">
        <v>46</v>
      </c>
      <c r="AE31" s="93"/>
      <c r="AF31" s="93"/>
      <c r="AG31" s="95"/>
      <c r="AH31" s="96"/>
      <c r="AI31" s="89">
        <f t="shared" si="16"/>
        <v>0</v>
      </c>
      <c r="AJ31" s="81">
        <f t="shared" si="17"/>
        <v>0</v>
      </c>
      <c r="AK31" s="82" t="e">
        <f t="shared" si="18"/>
        <v>#DIV/0!</v>
      </c>
      <c r="AL31" s="93"/>
      <c r="AM31" s="94"/>
      <c r="AN31" s="83" t="s">
        <v>46</v>
      </c>
      <c r="AO31" s="93"/>
      <c r="AP31" s="93"/>
      <c r="AQ31" s="95"/>
      <c r="AR31" s="96"/>
      <c r="AS31" s="80">
        <f t="shared" si="19"/>
        <v>0</v>
      </c>
      <c r="AT31" s="81">
        <f t="shared" si="20"/>
        <v>0</v>
      </c>
      <c r="AU31" s="82" t="e">
        <f t="shared" si="21"/>
        <v>#DIV/0!</v>
      </c>
      <c r="AV31" s="93"/>
      <c r="AW31" s="94"/>
      <c r="AX31" s="83" t="s">
        <v>46</v>
      </c>
      <c r="AY31" s="93"/>
      <c r="AZ31" s="93"/>
      <c r="BA31" s="95"/>
      <c r="BB31" s="96"/>
      <c r="BC31" s="80">
        <f t="shared" si="22"/>
        <v>0</v>
      </c>
      <c r="BD31" s="81">
        <f t="shared" si="23"/>
        <v>0</v>
      </c>
      <c r="BE31" s="82" t="e">
        <f t="shared" si="24"/>
        <v>#DIV/0!</v>
      </c>
      <c r="BF31" s="93"/>
      <c r="BG31" s="94"/>
      <c r="BH31" s="83" t="s">
        <v>46</v>
      </c>
      <c r="BI31" s="93"/>
      <c r="BJ31" s="93"/>
      <c r="BK31" s="95"/>
      <c r="BL31" s="96"/>
      <c r="BM31" s="80">
        <f t="shared" si="25"/>
        <v>0</v>
      </c>
      <c r="BN31" s="81">
        <f t="shared" si="26"/>
        <v>0</v>
      </c>
      <c r="BO31" s="82" t="e">
        <f t="shared" si="27"/>
        <v>#DIV/0!</v>
      </c>
      <c r="BP31" s="93"/>
      <c r="BQ31" s="94"/>
      <c r="BR31" s="83" t="s">
        <v>46</v>
      </c>
      <c r="BS31" s="93"/>
      <c r="BT31" s="93"/>
      <c r="BU31" s="95"/>
      <c r="BV31" s="96"/>
      <c r="BW31" s="77" t="str">
        <f>IF(O31&lt;&gt;'Характеристика мероприятий'!K27,"Стоимость мероприятия не соответствует НМЦК","")</f>
        <v/>
      </c>
      <c r="BX31" s="78" t="str">
        <f>IFERROR(IF((VLOOKUP($B$2,справочники!N22:S111,2,FALSE))&lt;AA31,"Нарушен ПУС 2026 г."," "),"")</f>
        <v/>
      </c>
      <c r="BY31" s="78" t="str">
        <f>IFERROR(IF((VLOOKUP($B$2,справочники!N22:S111,3,FALSE))&lt;AK31,"Нарушен ПУС 2027 г.",""),"")</f>
        <v/>
      </c>
      <c r="BZ31" s="78" t="str">
        <f>IFERROR(IF((VLOOKUP($B$2,справочники!N22:S111,4,FALSE))&lt;AU31,"Нарушен ПУС 2028 г.",""),"")</f>
        <v/>
      </c>
      <c r="CA31" s="78" t="str">
        <f>IFERROR(IF((VLOOKUP($B$2,справочники!N22:S111,5,FALSE))&lt;BE31,"Нарушен ПУС 2029 г.",""),"")</f>
        <v/>
      </c>
      <c r="CB31" s="78" t="str">
        <f>IFERROR(IF((VLOOKUP($B$2,справочники!N22:S111,6,FALSE))&lt;BO31,"Нарушен ПУС 2030 г.",""),"")</f>
        <v/>
      </c>
    </row>
    <row r="32" spans="1:80" ht="53.25" customHeight="1" x14ac:dyDescent="0.25">
      <c r="A32" s="100">
        <v>22</v>
      </c>
      <c r="B32" s="63"/>
      <c r="C32" s="64"/>
      <c r="D32" s="103"/>
      <c r="E32" s="99"/>
      <c r="F32" s="102"/>
      <c r="G32" s="99"/>
      <c r="H32" s="104"/>
      <c r="I32" s="63"/>
      <c r="J32" s="63"/>
      <c r="K32" s="63"/>
      <c r="L32" s="63"/>
      <c r="M32" s="63"/>
      <c r="N32" s="65"/>
      <c r="O32" s="80">
        <f t="shared" si="5"/>
        <v>0</v>
      </c>
      <c r="P32" s="81">
        <f t="shared" si="6"/>
        <v>0</v>
      </c>
      <c r="Q32" s="82" t="e">
        <f t="shared" si="7"/>
        <v>#DIV/0!</v>
      </c>
      <c r="R32" s="81">
        <f t="shared" si="8"/>
        <v>0</v>
      </c>
      <c r="S32" s="81">
        <f t="shared" si="9"/>
        <v>0</v>
      </c>
      <c r="T32" s="83" t="s">
        <v>46</v>
      </c>
      <c r="U32" s="81">
        <f t="shared" si="10"/>
        <v>0</v>
      </c>
      <c r="V32" s="81">
        <f t="shared" si="11"/>
        <v>0</v>
      </c>
      <c r="W32" s="84">
        <f t="shared" si="11"/>
        <v>0</v>
      </c>
      <c r="X32" s="84">
        <f t="shared" si="28"/>
        <v>0</v>
      </c>
      <c r="Y32" s="80">
        <f t="shared" si="13"/>
        <v>0</v>
      </c>
      <c r="Z32" s="81">
        <f t="shared" si="14"/>
        <v>0</v>
      </c>
      <c r="AA32" s="82" t="e">
        <f t="shared" si="15"/>
        <v>#DIV/0!</v>
      </c>
      <c r="AB32" s="93"/>
      <c r="AC32" s="94"/>
      <c r="AD32" s="83" t="s">
        <v>46</v>
      </c>
      <c r="AE32" s="93"/>
      <c r="AF32" s="93"/>
      <c r="AG32" s="95"/>
      <c r="AH32" s="96"/>
      <c r="AI32" s="89">
        <f t="shared" si="16"/>
        <v>0</v>
      </c>
      <c r="AJ32" s="81">
        <f t="shared" si="17"/>
        <v>0</v>
      </c>
      <c r="AK32" s="82" t="e">
        <f t="shared" si="18"/>
        <v>#DIV/0!</v>
      </c>
      <c r="AL32" s="93"/>
      <c r="AM32" s="94"/>
      <c r="AN32" s="83" t="s">
        <v>46</v>
      </c>
      <c r="AO32" s="93"/>
      <c r="AP32" s="93"/>
      <c r="AQ32" s="95"/>
      <c r="AR32" s="96"/>
      <c r="AS32" s="80">
        <f t="shared" si="19"/>
        <v>0</v>
      </c>
      <c r="AT32" s="81">
        <f t="shared" si="20"/>
        <v>0</v>
      </c>
      <c r="AU32" s="82" t="e">
        <f t="shared" si="21"/>
        <v>#DIV/0!</v>
      </c>
      <c r="AV32" s="93"/>
      <c r="AW32" s="94"/>
      <c r="AX32" s="83" t="s">
        <v>46</v>
      </c>
      <c r="AY32" s="93"/>
      <c r="AZ32" s="93"/>
      <c r="BA32" s="95"/>
      <c r="BB32" s="96"/>
      <c r="BC32" s="80">
        <f t="shared" si="22"/>
        <v>0</v>
      </c>
      <c r="BD32" s="81">
        <f t="shared" si="23"/>
        <v>0</v>
      </c>
      <c r="BE32" s="82" t="e">
        <f t="shared" si="24"/>
        <v>#DIV/0!</v>
      </c>
      <c r="BF32" s="93"/>
      <c r="BG32" s="94"/>
      <c r="BH32" s="83" t="s">
        <v>46</v>
      </c>
      <c r="BI32" s="93"/>
      <c r="BJ32" s="93"/>
      <c r="BK32" s="95"/>
      <c r="BL32" s="96"/>
      <c r="BM32" s="80">
        <f t="shared" si="25"/>
        <v>0</v>
      </c>
      <c r="BN32" s="81">
        <f t="shared" si="26"/>
        <v>0</v>
      </c>
      <c r="BO32" s="82" t="e">
        <f t="shared" si="27"/>
        <v>#DIV/0!</v>
      </c>
      <c r="BP32" s="93"/>
      <c r="BQ32" s="94"/>
      <c r="BR32" s="83" t="s">
        <v>46</v>
      </c>
      <c r="BS32" s="93"/>
      <c r="BT32" s="93"/>
      <c r="BU32" s="95"/>
      <c r="BV32" s="96"/>
      <c r="BW32" s="77" t="str">
        <f>IF(O32&lt;&gt;'Характеристика мероприятий'!K28,"Стоимость мероприятия не соответствует НМЦК","")</f>
        <v/>
      </c>
      <c r="BX32" s="78" t="str">
        <f>IFERROR(IF((VLOOKUP($B$2,справочники!N23:S112,2,FALSE))&lt;AA32,"Нарушен ПУС 2026 г."," "),"")</f>
        <v/>
      </c>
      <c r="BY32" s="78" t="str">
        <f>IFERROR(IF((VLOOKUP($B$2,справочники!N23:S112,3,FALSE))&lt;AK32,"Нарушен ПУС 2027 г.",""),"")</f>
        <v/>
      </c>
      <c r="BZ32" s="78" t="str">
        <f>IFERROR(IF((VLOOKUP($B$2,справочники!N23:S112,4,FALSE))&lt;AU32,"Нарушен ПУС 2028 г.",""),"")</f>
        <v/>
      </c>
      <c r="CA32" s="78" t="str">
        <f>IFERROR(IF((VLOOKUP($B$2,справочники!N23:S112,5,FALSE))&lt;BE32,"Нарушен ПУС 2029 г.",""),"")</f>
        <v/>
      </c>
      <c r="CB32" s="78" t="str">
        <f>IFERROR(IF((VLOOKUP($B$2,справочники!N23:S112,6,FALSE))&lt;BO32,"Нарушен ПУС 2030 г.",""),"")</f>
        <v/>
      </c>
    </row>
    <row r="33" spans="1:80" ht="53.25" customHeight="1" x14ac:dyDescent="0.25">
      <c r="A33" s="100">
        <v>23</v>
      </c>
      <c r="B33" s="63"/>
      <c r="C33" s="103"/>
      <c r="D33" s="103"/>
      <c r="E33" s="99"/>
      <c r="F33" s="102"/>
      <c r="G33" s="99"/>
      <c r="H33" s="104"/>
      <c r="I33" s="63"/>
      <c r="J33" s="63"/>
      <c r="K33" s="63"/>
      <c r="L33" s="63"/>
      <c r="M33" s="63"/>
      <c r="N33" s="65"/>
      <c r="O33" s="80">
        <f t="shared" si="5"/>
        <v>0</v>
      </c>
      <c r="P33" s="81">
        <f t="shared" si="6"/>
        <v>0</v>
      </c>
      <c r="Q33" s="82" t="e">
        <f t="shared" si="7"/>
        <v>#DIV/0!</v>
      </c>
      <c r="R33" s="81">
        <f t="shared" si="8"/>
        <v>0</v>
      </c>
      <c r="S33" s="81">
        <f t="shared" si="9"/>
        <v>0</v>
      </c>
      <c r="T33" s="83" t="s">
        <v>46</v>
      </c>
      <c r="U33" s="81">
        <f t="shared" si="10"/>
        <v>0</v>
      </c>
      <c r="V33" s="81">
        <f t="shared" si="11"/>
        <v>0</v>
      </c>
      <c r="W33" s="84">
        <f t="shared" si="11"/>
        <v>0</v>
      </c>
      <c r="X33" s="84">
        <f t="shared" si="28"/>
        <v>0</v>
      </c>
      <c r="Y33" s="80">
        <f t="shared" si="13"/>
        <v>0</v>
      </c>
      <c r="Z33" s="81">
        <f t="shared" si="14"/>
        <v>0</v>
      </c>
      <c r="AA33" s="82" t="e">
        <f t="shared" si="15"/>
        <v>#DIV/0!</v>
      </c>
      <c r="AB33" s="93"/>
      <c r="AC33" s="94"/>
      <c r="AD33" s="83" t="s">
        <v>46</v>
      </c>
      <c r="AE33" s="93"/>
      <c r="AF33" s="93"/>
      <c r="AG33" s="95"/>
      <c r="AH33" s="96"/>
      <c r="AI33" s="89">
        <f t="shared" si="16"/>
        <v>0</v>
      </c>
      <c r="AJ33" s="81">
        <f t="shared" si="17"/>
        <v>0</v>
      </c>
      <c r="AK33" s="82" t="e">
        <f t="shared" si="18"/>
        <v>#DIV/0!</v>
      </c>
      <c r="AL33" s="93"/>
      <c r="AM33" s="94"/>
      <c r="AN33" s="83" t="s">
        <v>46</v>
      </c>
      <c r="AO33" s="93"/>
      <c r="AP33" s="93"/>
      <c r="AQ33" s="95"/>
      <c r="AR33" s="96"/>
      <c r="AS33" s="80">
        <f t="shared" si="19"/>
        <v>0</v>
      </c>
      <c r="AT33" s="81">
        <f t="shared" si="20"/>
        <v>0</v>
      </c>
      <c r="AU33" s="82" t="e">
        <f t="shared" si="21"/>
        <v>#DIV/0!</v>
      </c>
      <c r="AV33" s="93"/>
      <c r="AW33" s="94"/>
      <c r="AX33" s="83" t="s">
        <v>46</v>
      </c>
      <c r="AY33" s="93"/>
      <c r="AZ33" s="93"/>
      <c r="BA33" s="95"/>
      <c r="BB33" s="96"/>
      <c r="BC33" s="80">
        <f t="shared" si="22"/>
        <v>0</v>
      </c>
      <c r="BD33" s="81">
        <f t="shared" si="23"/>
        <v>0</v>
      </c>
      <c r="BE33" s="82" t="e">
        <f t="shared" si="24"/>
        <v>#DIV/0!</v>
      </c>
      <c r="BF33" s="93"/>
      <c r="BG33" s="94"/>
      <c r="BH33" s="83" t="s">
        <v>46</v>
      </c>
      <c r="BI33" s="93"/>
      <c r="BJ33" s="93"/>
      <c r="BK33" s="95"/>
      <c r="BL33" s="96"/>
      <c r="BM33" s="80">
        <f t="shared" si="25"/>
        <v>0</v>
      </c>
      <c r="BN33" s="81">
        <f t="shared" si="26"/>
        <v>0</v>
      </c>
      <c r="BO33" s="82" t="e">
        <f t="shared" si="27"/>
        <v>#DIV/0!</v>
      </c>
      <c r="BP33" s="93"/>
      <c r="BQ33" s="94"/>
      <c r="BR33" s="83" t="s">
        <v>46</v>
      </c>
      <c r="BS33" s="93"/>
      <c r="BT33" s="93"/>
      <c r="BU33" s="95"/>
      <c r="BV33" s="96"/>
      <c r="BW33" s="77" t="str">
        <f>IF(O33&lt;&gt;'Характеристика мероприятий'!K29,"Стоимость мероприятия не соответствует НМЦК","")</f>
        <v/>
      </c>
      <c r="BX33" s="78" t="str">
        <f>IFERROR(IF((VLOOKUP($B$2,справочники!N24:S113,2,FALSE))&lt;AA33,"Нарушен ПУС 2026 г."," "),"")</f>
        <v/>
      </c>
      <c r="BY33" s="78" t="str">
        <f>IFERROR(IF((VLOOKUP($B$2,справочники!N24:S113,3,FALSE))&lt;AK33,"Нарушен ПУС 2027 г.",""),"")</f>
        <v/>
      </c>
      <c r="BZ33" s="78" t="str">
        <f>IFERROR(IF((VLOOKUP($B$2,справочники!N24:S113,4,FALSE))&lt;AU33,"Нарушен ПУС 2028 г.",""),"")</f>
        <v/>
      </c>
      <c r="CA33" s="78" t="str">
        <f>IFERROR(IF((VLOOKUP($B$2,справочники!N24:S113,5,FALSE))&lt;BE33,"Нарушен ПУС 2029 г.",""),"")</f>
        <v/>
      </c>
      <c r="CB33" s="78" t="str">
        <f>IFERROR(IF((VLOOKUP($B$2,справочники!N24:S113,6,FALSE))&lt;BO33,"Нарушен ПУС 2030 г.",""),"")</f>
        <v/>
      </c>
    </row>
    <row r="34" spans="1:80" ht="53.25" customHeight="1" x14ac:dyDescent="0.25">
      <c r="A34" s="100">
        <v>24</v>
      </c>
      <c r="B34" s="63"/>
      <c r="C34" s="64"/>
      <c r="D34" s="103"/>
      <c r="E34" s="99"/>
      <c r="F34" s="102"/>
      <c r="G34" s="99"/>
      <c r="H34" s="104"/>
      <c r="I34" s="63"/>
      <c r="J34" s="63"/>
      <c r="K34" s="63"/>
      <c r="L34" s="63"/>
      <c r="M34" s="63"/>
      <c r="N34" s="65"/>
      <c r="O34" s="80">
        <f t="shared" si="5"/>
        <v>0</v>
      </c>
      <c r="P34" s="81">
        <f t="shared" si="6"/>
        <v>0</v>
      </c>
      <c r="Q34" s="82" t="e">
        <f t="shared" si="7"/>
        <v>#DIV/0!</v>
      </c>
      <c r="R34" s="81">
        <f t="shared" si="8"/>
        <v>0</v>
      </c>
      <c r="S34" s="81">
        <f t="shared" si="9"/>
        <v>0</v>
      </c>
      <c r="T34" s="83" t="s">
        <v>46</v>
      </c>
      <c r="U34" s="81">
        <f t="shared" si="10"/>
        <v>0</v>
      </c>
      <c r="V34" s="81">
        <f t="shared" si="11"/>
        <v>0</v>
      </c>
      <c r="W34" s="84">
        <f t="shared" si="11"/>
        <v>0</v>
      </c>
      <c r="X34" s="84">
        <f t="shared" si="28"/>
        <v>0</v>
      </c>
      <c r="Y34" s="80">
        <f t="shared" si="13"/>
        <v>0</v>
      </c>
      <c r="Z34" s="81">
        <f t="shared" si="14"/>
        <v>0</v>
      </c>
      <c r="AA34" s="82" t="e">
        <f t="shared" si="15"/>
        <v>#DIV/0!</v>
      </c>
      <c r="AB34" s="93"/>
      <c r="AC34" s="94"/>
      <c r="AD34" s="83" t="s">
        <v>46</v>
      </c>
      <c r="AE34" s="93"/>
      <c r="AF34" s="93"/>
      <c r="AG34" s="95"/>
      <c r="AH34" s="96"/>
      <c r="AI34" s="89">
        <f t="shared" si="16"/>
        <v>0</v>
      </c>
      <c r="AJ34" s="81">
        <f t="shared" si="17"/>
        <v>0</v>
      </c>
      <c r="AK34" s="82" t="e">
        <f t="shared" si="18"/>
        <v>#DIV/0!</v>
      </c>
      <c r="AL34" s="93"/>
      <c r="AM34" s="94"/>
      <c r="AN34" s="83" t="s">
        <v>46</v>
      </c>
      <c r="AO34" s="93"/>
      <c r="AP34" s="93"/>
      <c r="AQ34" s="95"/>
      <c r="AR34" s="96"/>
      <c r="AS34" s="80">
        <f t="shared" si="19"/>
        <v>0</v>
      </c>
      <c r="AT34" s="81">
        <f t="shared" si="20"/>
        <v>0</v>
      </c>
      <c r="AU34" s="82" t="e">
        <f t="shared" si="21"/>
        <v>#DIV/0!</v>
      </c>
      <c r="AV34" s="93"/>
      <c r="AW34" s="94"/>
      <c r="AX34" s="83" t="s">
        <v>46</v>
      </c>
      <c r="AY34" s="93"/>
      <c r="AZ34" s="93"/>
      <c r="BA34" s="95"/>
      <c r="BB34" s="96"/>
      <c r="BC34" s="80">
        <f t="shared" si="22"/>
        <v>0</v>
      </c>
      <c r="BD34" s="81">
        <f t="shared" si="23"/>
        <v>0</v>
      </c>
      <c r="BE34" s="82" t="e">
        <f t="shared" si="24"/>
        <v>#DIV/0!</v>
      </c>
      <c r="BF34" s="93"/>
      <c r="BG34" s="94"/>
      <c r="BH34" s="83" t="s">
        <v>46</v>
      </c>
      <c r="BI34" s="93"/>
      <c r="BJ34" s="93"/>
      <c r="BK34" s="95"/>
      <c r="BL34" s="96"/>
      <c r="BM34" s="80">
        <f t="shared" si="25"/>
        <v>0</v>
      </c>
      <c r="BN34" s="81">
        <f t="shared" si="26"/>
        <v>0</v>
      </c>
      <c r="BO34" s="82" t="e">
        <f t="shared" si="27"/>
        <v>#DIV/0!</v>
      </c>
      <c r="BP34" s="93"/>
      <c r="BQ34" s="94"/>
      <c r="BR34" s="83" t="s">
        <v>46</v>
      </c>
      <c r="BS34" s="93"/>
      <c r="BT34" s="93"/>
      <c r="BU34" s="95"/>
      <c r="BV34" s="96"/>
      <c r="BW34" s="77" t="str">
        <f>IF(O34&lt;&gt;'Характеристика мероприятий'!K30,"Стоимость мероприятия не соответствует НМЦК","")</f>
        <v/>
      </c>
      <c r="BX34" s="78" t="str">
        <f>IFERROR(IF((VLOOKUP($B$2,справочники!N25:S114,2,FALSE))&lt;AA34,"Нарушен ПУС 2026 г."," "),"")</f>
        <v/>
      </c>
      <c r="BY34" s="78" t="str">
        <f>IFERROR(IF((VLOOKUP($B$2,справочники!N25:S114,3,FALSE))&lt;AK34,"Нарушен ПУС 2027 г.",""),"")</f>
        <v/>
      </c>
      <c r="BZ34" s="78" t="str">
        <f>IFERROR(IF((VLOOKUP($B$2,справочники!N25:S114,4,FALSE))&lt;AU34,"Нарушен ПУС 2028 г.",""),"")</f>
        <v/>
      </c>
      <c r="CA34" s="78" t="str">
        <f>IFERROR(IF((VLOOKUP($B$2,справочники!N25:S114,5,FALSE))&lt;BE34,"Нарушен ПУС 2029 г.",""),"")</f>
        <v/>
      </c>
      <c r="CB34" s="78" t="str">
        <f>IFERROR(IF((VLOOKUP($B$2,справочники!N25:S114,6,FALSE))&lt;BO34,"Нарушен ПУС 2030 г.",""),"")</f>
        <v/>
      </c>
    </row>
    <row r="35" spans="1:80" ht="53.25" customHeight="1" x14ac:dyDescent="0.25">
      <c r="A35" s="100">
        <v>25</v>
      </c>
      <c r="B35" s="63"/>
      <c r="C35" s="64"/>
      <c r="D35" s="103"/>
      <c r="E35" s="99"/>
      <c r="F35" s="102"/>
      <c r="G35" s="99"/>
      <c r="H35" s="104"/>
      <c r="I35" s="63"/>
      <c r="J35" s="63"/>
      <c r="K35" s="63"/>
      <c r="L35" s="63"/>
      <c r="M35" s="63"/>
      <c r="N35" s="65"/>
      <c r="O35" s="80">
        <f t="shared" si="5"/>
        <v>0</v>
      </c>
      <c r="P35" s="81">
        <f t="shared" si="6"/>
        <v>0</v>
      </c>
      <c r="Q35" s="82" t="e">
        <f t="shared" si="7"/>
        <v>#DIV/0!</v>
      </c>
      <c r="R35" s="81">
        <f t="shared" si="8"/>
        <v>0</v>
      </c>
      <c r="S35" s="81">
        <f t="shared" si="9"/>
        <v>0</v>
      </c>
      <c r="T35" s="83" t="s">
        <v>46</v>
      </c>
      <c r="U35" s="81">
        <f t="shared" si="10"/>
        <v>0</v>
      </c>
      <c r="V35" s="81">
        <f t="shared" si="11"/>
        <v>0</v>
      </c>
      <c r="W35" s="84">
        <f t="shared" si="11"/>
        <v>0</v>
      </c>
      <c r="X35" s="84">
        <f t="shared" si="28"/>
        <v>0</v>
      </c>
      <c r="Y35" s="80">
        <f t="shared" si="13"/>
        <v>0</v>
      </c>
      <c r="Z35" s="81">
        <f t="shared" si="14"/>
        <v>0</v>
      </c>
      <c r="AA35" s="82" t="e">
        <f t="shared" si="15"/>
        <v>#DIV/0!</v>
      </c>
      <c r="AB35" s="93"/>
      <c r="AC35" s="94"/>
      <c r="AD35" s="83" t="s">
        <v>46</v>
      </c>
      <c r="AE35" s="93"/>
      <c r="AF35" s="93"/>
      <c r="AG35" s="95"/>
      <c r="AH35" s="96"/>
      <c r="AI35" s="89">
        <f t="shared" si="16"/>
        <v>0</v>
      </c>
      <c r="AJ35" s="81">
        <f t="shared" si="17"/>
        <v>0</v>
      </c>
      <c r="AK35" s="82" t="e">
        <f t="shared" si="18"/>
        <v>#DIV/0!</v>
      </c>
      <c r="AL35" s="93"/>
      <c r="AM35" s="94"/>
      <c r="AN35" s="83" t="s">
        <v>46</v>
      </c>
      <c r="AO35" s="93"/>
      <c r="AP35" s="93"/>
      <c r="AQ35" s="95"/>
      <c r="AR35" s="96"/>
      <c r="AS35" s="80">
        <f t="shared" si="19"/>
        <v>0</v>
      </c>
      <c r="AT35" s="81">
        <f t="shared" si="20"/>
        <v>0</v>
      </c>
      <c r="AU35" s="82" t="e">
        <f t="shared" si="21"/>
        <v>#DIV/0!</v>
      </c>
      <c r="AV35" s="93"/>
      <c r="AW35" s="94"/>
      <c r="AX35" s="83" t="s">
        <v>46</v>
      </c>
      <c r="AY35" s="93"/>
      <c r="AZ35" s="93"/>
      <c r="BA35" s="95"/>
      <c r="BB35" s="96"/>
      <c r="BC35" s="80">
        <f t="shared" si="22"/>
        <v>0</v>
      </c>
      <c r="BD35" s="81">
        <f t="shared" si="23"/>
        <v>0</v>
      </c>
      <c r="BE35" s="82" t="e">
        <f t="shared" si="24"/>
        <v>#DIV/0!</v>
      </c>
      <c r="BF35" s="93"/>
      <c r="BG35" s="94"/>
      <c r="BH35" s="83" t="s">
        <v>46</v>
      </c>
      <c r="BI35" s="93"/>
      <c r="BJ35" s="93"/>
      <c r="BK35" s="95"/>
      <c r="BL35" s="96"/>
      <c r="BM35" s="80">
        <f t="shared" si="25"/>
        <v>0</v>
      </c>
      <c r="BN35" s="81">
        <f t="shared" si="26"/>
        <v>0</v>
      </c>
      <c r="BO35" s="82" t="e">
        <f t="shared" si="27"/>
        <v>#DIV/0!</v>
      </c>
      <c r="BP35" s="93"/>
      <c r="BQ35" s="94"/>
      <c r="BR35" s="83" t="s">
        <v>46</v>
      </c>
      <c r="BS35" s="93"/>
      <c r="BT35" s="93"/>
      <c r="BU35" s="95"/>
      <c r="BV35" s="96"/>
      <c r="BW35" s="77" t="str">
        <f>IF(O35&lt;&gt;'Характеристика мероприятий'!K31,"Стоимость мероприятия не соответствует НМЦК","")</f>
        <v/>
      </c>
      <c r="BX35" s="78" t="str">
        <f>IFERROR(IF((VLOOKUP($B$2,справочники!N26:S115,2,FALSE))&lt;AA35,"Нарушен ПУС 2026 г."," "),"")</f>
        <v/>
      </c>
      <c r="BY35" s="78" t="str">
        <f>IFERROR(IF((VLOOKUP($B$2,справочники!N26:S115,3,FALSE))&lt;AK35,"Нарушен ПУС 2027 г.",""),"")</f>
        <v/>
      </c>
      <c r="BZ35" s="78" t="str">
        <f>IFERROR(IF((VLOOKUP($B$2,справочники!N26:S115,4,FALSE))&lt;AU35,"Нарушен ПУС 2028 г.",""),"")</f>
        <v/>
      </c>
      <c r="CA35" s="78" t="str">
        <f>IFERROR(IF((VLOOKUP($B$2,справочники!N26:S115,5,FALSE))&lt;BE35,"Нарушен ПУС 2029 г.",""),"")</f>
        <v/>
      </c>
      <c r="CB35" s="78" t="str">
        <f>IFERROR(IF((VLOOKUP($B$2,справочники!N26:S115,6,FALSE))&lt;BO35,"Нарушен ПУС 2030 г.",""),"")</f>
        <v/>
      </c>
    </row>
    <row r="36" spans="1:80" ht="53.25" customHeight="1" x14ac:dyDescent="0.25">
      <c r="A36" s="100">
        <v>26</v>
      </c>
      <c r="B36" s="63"/>
      <c r="C36" s="64"/>
      <c r="D36" s="103"/>
      <c r="E36" s="99"/>
      <c r="F36" s="102"/>
      <c r="G36" s="99"/>
      <c r="H36" s="104"/>
      <c r="I36" s="63"/>
      <c r="J36" s="63"/>
      <c r="K36" s="63"/>
      <c r="L36" s="63"/>
      <c r="M36" s="63"/>
      <c r="N36" s="65"/>
      <c r="O36" s="80">
        <f t="shared" si="5"/>
        <v>0</v>
      </c>
      <c r="P36" s="81">
        <f t="shared" si="6"/>
        <v>0</v>
      </c>
      <c r="Q36" s="82" t="e">
        <f t="shared" si="7"/>
        <v>#DIV/0!</v>
      </c>
      <c r="R36" s="81">
        <f t="shared" si="8"/>
        <v>0</v>
      </c>
      <c r="S36" s="81">
        <f t="shared" si="9"/>
        <v>0</v>
      </c>
      <c r="T36" s="83" t="s">
        <v>46</v>
      </c>
      <c r="U36" s="81">
        <f t="shared" si="10"/>
        <v>0</v>
      </c>
      <c r="V36" s="81">
        <f t="shared" si="11"/>
        <v>0</v>
      </c>
      <c r="W36" s="84">
        <f t="shared" si="11"/>
        <v>0</v>
      </c>
      <c r="X36" s="84">
        <f t="shared" si="28"/>
        <v>0</v>
      </c>
      <c r="Y36" s="80">
        <f t="shared" si="13"/>
        <v>0</v>
      </c>
      <c r="Z36" s="81">
        <f t="shared" si="14"/>
        <v>0</v>
      </c>
      <c r="AA36" s="82" t="e">
        <f t="shared" si="15"/>
        <v>#DIV/0!</v>
      </c>
      <c r="AB36" s="93"/>
      <c r="AC36" s="94"/>
      <c r="AD36" s="83" t="s">
        <v>46</v>
      </c>
      <c r="AE36" s="93"/>
      <c r="AF36" s="93"/>
      <c r="AG36" s="95"/>
      <c r="AH36" s="96"/>
      <c r="AI36" s="89">
        <f t="shared" si="16"/>
        <v>0</v>
      </c>
      <c r="AJ36" s="81">
        <f t="shared" si="17"/>
        <v>0</v>
      </c>
      <c r="AK36" s="82" t="e">
        <f t="shared" si="18"/>
        <v>#DIV/0!</v>
      </c>
      <c r="AL36" s="93"/>
      <c r="AM36" s="94"/>
      <c r="AN36" s="83" t="s">
        <v>46</v>
      </c>
      <c r="AO36" s="93"/>
      <c r="AP36" s="93"/>
      <c r="AQ36" s="95"/>
      <c r="AR36" s="96"/>
      <c r="AS36" s="80">
        <f t="shared" si="19"/>
        <v>0</v>
      </c>
      <c r="AT36" s="81">
        <f t="shared" si="20"/>
        <v>0</v>
      </c>
      <c r="AU36" s="82" t="e">
        <f t="shared" si="21"/>
        <v>#DIV/0!</v>
      </c>
      <c r="AV36" s="93"/>
      <c r="AW36" s="94"/>
      <c r="AX36" s="83" t="s">
        <v>46</v>
      </c>
      <c r="AY36" s="93"/>
      <c r="AZ36" s="93"/>
      <c r="BA36" s="95"/>
      <c r="BB36" s="96"/>
      <c r="BC36" s="80">
        <f t="shared" si="22"/>
        <v>0</v>
      </c>
      <c r="BD36" s="81">
        <f t="shared" si="23"/>
        <v>0</v>
      </c>
      <c r="BE36" s="82" t="e">
        <f t="shared" si="24"/>
        <v>#DIV/0!</v>
      </c>
      <c r="BF36" s="93"/>
      <c r="BG36" s="94"/>
      <c r="BH36" s="83" t="s">
        <v>46</v>
      </c>
      <c r="BI36" s="93"/>
      <c r="BJ36" s="93"/>
      <c r="BK36" s="95"/>
      <c r="BL36" s="96"/>
      <c r="BM36" s="80">
        <f t="shared" si="25"/>
        <v>0</v>
      </c>
      <c r="BN36" s="81">
        <f t="shared" si="26"/>
        <v>0</v>
      </c>
      <c r="BO36" s="82" t="e">
        <f t="shared" si="27"/>
        <v>#DIV/0!</v>
      </c>
      <c r="BP36" s="93"/>
      <c r="BQ36" s="94"/>
      <c r="BR36" s="83" t="s">
        <v>46</v>
      </c>
      <c r="BS36" s="93"/>
      <c r="BT36" s="93"/>
      <c r="BU36" s="95"/>
      <c r="BV36" s="96"/>
      <c r="BW36" s="77" t="str">
        <f>IF(O36&lt;&gt;'Характеристика мероприятий'!K32,"Стоимость мероприятия не соответствует НМЦК","")</f>
        <v/>
      </c>
      <c r="BX36" s="78" t="str">
        <f>IFERROR(IF((VLOOKUP($B$2,справочники!N27:S116,2,FALSE))&lt;AA36,"Нарушен ПУС 2026 г."," "),"")</f>
        <v/>
      </c>
      <c r="BY36" s="78" t="str">
        <f>IFERROR(IF((VLOOKUP($B$2,справочники!N27:S116,3,FALSE))&lt;AK36,"Нарушен ПУС 2027 г.",""),"")</f>
        <v/>
      </c>
      <c r="BZ36" s="78" t="str">
        <f>IFERROR(IF((VLOOKUP($B$2,справочники!N27:S116,4,FALSE))&lt;AU36,"Нарушен ПУС 2028 г.",""),"")</f>
        <v/>
      </c>
      <c r="CA36" s="78" t="str">
        <f>IFERROR(IF((VLOOKUP($B$2,справочники!N27:S116,5,FALSE))&lt;BE36,"Нарушен ПУС 2029 г.",""),"")</f>
        <v/>
      </c>
      <c r="CB36" s="78" t="str">
        <f>IFERROR(IF((VLOOKUP($B$2,справочники!N27:S116,6,FALSE))&lt;BO36,"Нарушен ПУС 2030 г.",""),"")</f>
        <v/>
      </c>
    </row>
    <row r="37" spans="1:80" ht="53.25" customHeight="1" x14ac:dyDescent="0.25">
      <c r="A37" s="100">
        <v>27</v>
      </c>
      <c r="B37" s="63"/>
      <c r="C37" s="64"/>
      <c r="D37" s="103"/>
      <c r="E37" s="99"/>
      <c r="F37" s="102"/>
      <c r="G37" s="99"/>
      <c r="H37" s="104"/>
      <c r="I37" s="63"/>
      <c r="J37" s="63"/>
      <c r="K37" s="63"/>
      <c r="L37" s="63"/>
      <c r="M37" s="63"/>
      <c r="N37" s="65"/>
      <c r="O37" s="80">
        <f t="shared" si="5"/>
        <v>0</v>
      </c>
      <c r="P37" s="81">
        <f t="shared" si="6"/>
        <v>0</v>
      </c>
      <c r="Q37" s="82" t="e">
        <f t="shared" si="7"/>
        <v>#DIV/0!</v>
      </c>
      <c r="R37" s="81">
        <f t="shared" si="8"/>
        <v>0</v>
      </c>
      <c r="S37" s="81">
        <f t="shared" si="9"/>
        <v>0</v>
      </c>
      <c r="T37" s="83" t="s">
        <v>46</v>
      </c>
      <c r="U37" s="81">
        <f t="shared" si="10"/>
        <v>0</v>
      </c>
      <c r="V37" s="81">
        <f t="shared" si="11"/>
        <v>0</v>
      </c>
      <c r="W37" s="84">
        <f t="shared" si="11"/>
        <v>0</v>
      </c>
      <c r="X37" s="84">
        <f t="shared" si="28"/>
        <v>0</v>
      </c>
      <c r="Y37" s="80">
        <f t="shared" si="13"/>
        <v>0</v>
      </c>
      <c r="Z37" s="81">
        <f t="shared" si="14"/>
        <v>0</v>
      </c>
      <c r="AA37" s="82" t="e">
        <f t="shared" si="15"/>
        <v>#DIV/0!</v>
      </c>
      <c r="AB37" s="93"/>
      <c r="AC37" s="94"/>
      <c r="AD37" s="83" t="s">
        <v>46</v>
      </c>
      <c r="AE37" s="93"/>
      <c r="AF37" s="93"/>
      <c r="AG37" s="95"/>
      <c r="AH37" s="96"/>
      <c r="AI37" s="89">
        <f t="shared" si="16"/>
        <v>0</v>
      </c>
      <c r="AJ37" s="81">
        <f t="shared" si="17"/>
        <v>0</v>
      </c>
      <c r="AK37" s="82" t="e">
        <f t="shared" si="18"/>
        <v>#DIV/0!</v>
      </c>
      <c r="AL37" s="93"/>
      <c r="AM37" s="94"/>
      <c r="AN37" s="83" t="s">
        <v>46</v>
      </c>
      <c r="AO37" s="93"/>
      <c r="AP37" s="93"/>
      <c r="AQ37" s="95"/>
      <c r="AR37" s="96"/>
      <c r="AS37" s="80">
        <f t="shared" si="19"/>
        <v>0</v>
      </c>
      <c r="AT37" s="81">
        <f t="shared" si="20"/>
        <v>0</v>
      </c>
      <c r="AU37" s="82" t="e">
        <f t="shared" si="21"/>
        <v>#DIV/0!</v>
      </c>
      <c r="AV37" s="93"/>
      <c r="AW37" s="94"/>
      <c r="AX37" s="83" t="s">
        <v>46</v>
      </c>
      <c r="AY37" s="93"/>
      <c r="AZ37" s="93"/>
      <c r="BA37" s="95"/>
      <c r="BB37" s="96"/>
      <c r="BC37" s="80">
        <f t="shared" si="22"/>
        <v>0</v>
      </c>
      <c r="BD37" s="81">
        <f t="shared" si="23"/>
        <v>0</v>
      </c>
      <c r="BE37" s="82" t="e">
        <f t="shared" si="24"/>
        <v>#DIV/0!</v>
      </c>
      <c r="BF37" s="93"/>
      <c r="BG37" s="94"/>
      <c r="BH37" s="83" t="s">
        <v>46</v>
      </c>
      <c r="BI37" s="93"/>
      <c r="BJ37" s="93"/>
      <c r="BK37" s="95"/>
      <c r="BL37" s="96"/>
      <c r="BM37" s="80">
        <f t="shared" si="25"/>
        <v>0</v>
      </c>
      <c r="BN37" s="81">
        <f t="shared" si="26"/>
        <v>0</v>
      </c>
      <c r="BO37" s="82" t="e">
        <f t="shared" si="27"/>
        <v>#DIV/0!</v>
      </c>
      <c r="BP37" s="93"/>
      <c r="BQ37" s="94"/>
      <c r="BR37" s="83" t="s">
        <v>46</v>
      </c>
      <c r="BS37" s="93"/>
      <c r="BT37" s="93"/>
      <c r="BU37" s="95"/>
      <c r="BV37" s="96"/>
      <c r="BW37" s="77" t="str">
        <f>IF(O37&lt;&gt;'Характеристика мероприятий'!K33,"Стоимость мероприятия не соответствует НМЦК","")</f>
        <v/>
      </c>
      <c r="BX37" s="78" t="str">
        <f>IFERROR(IF((VLOOKUP($B$2,справочники!N28:S117,2,FALSE))&lt;AA37,"Нарушен ПУС 2026 г."," "),"")</f>
        <v/>
      </c>
      <c r="BY37" s="78" t="str">
        <f>IFERROR(IF((VLOOKUP($B$2,справочники!N28:S117,3,FALSE))&lt;AK37,"Нарушен ПУС 2027 г.",""),"")</f>
        <v/>
      </c>
      <c r="BZ37" s="78" t="str">
        <f>IFERROR(IF((VLOOKUP($B$2,справочники!N28:S117,4,FALSE))&lt;AU37,"Нарушен ПУС 2028 г.",""),"")</f>
        <v/>
      </c>
      <c r="CA37" s="78" t="str">
        <f>IFERROR(IF((VLOOKUP($B$2,справочники!N28:S117,5,FALSE))&lt;BE37,"Нарушен ПУС 2029 г.",""),"")</f>
        <v/>
      </c>
      <c r="CB37" s="78" t="str">
        <f>IFERROR(IF((VLOOKUP($B$2,справочники!N28:S117,6,FALSE))&lt;BO37,"Нарушен ПУС 2030 г.",""),"")</f>
        <v/>
      </c>
    </row>
    <row r="38" spans="1:80" ht="53.25" customHeight="1" x14ac:dyDescent="0.25">
      <c r="A38" s="100">
        <v>28</v>
      </c>
      <c r="B38" s="63"/>
      <c r="C38" s="64"/>
      <c r="D38" s="63"/>
      <c r="E38" s="63"/>
      <c r="F38" s="66"/>
      <c r="G38" s="63"/>
      <c r="H38" s="63"/>
      <c r="I38" s="63"/>
      <c r="J38" s="63"/>
      <c r="K38" s="63"/>
      <c r="L38" s="63"/>
      <c r="M38" s="63"/>
      <c r="N38" s="65"/>
      <c r="O38" s="80">
        <f t="shared" si="5"/>
        <v>0</v>
      </c>
      <c r="P38" s="81">
        <f t="shared" si="6"/>
        <v>0</v>
      </c>
      <c r="Q38" s="82" t="e">
        <f t="shared" si="7"/>
        <v>#DIV/0!</v>
      </c>
      <c r="R38" s="81">
        <f t="shared" si="8"/>
        <v>0</v>
      </c>
      <c r="S38" s="81">
        <f t="shared" si="9"/>
        <v>0</v>
      </c>
      <c r="T38" s="83" t="s">
        <v>46</v>
      </c>
      <c r="U38" s="81">
        <f t="shared" si="10"/>
        <v>0</v>
      </c>
      <c r="V38" s="81">
        <f t="shared" si="11"/>
        <v>0</v>
      </c>
      <c r="W38" s="84">
        <f t="shared" si="11"/>
        <v>0</v>
      </c>
      <c r="X38" s="84">
        <f t="shared" si="28"/>
        <v>0</v>
      </c>
      <c r="Y38" s="80">
        <f t="shared" si="13"/>
        <v>0</v>
      </c>
      <c r="Z38" s="81">
        <f t="shared" si="14"/>
        <v>0</v>
      </c>
      <c r="AA38" s="82" t="e">
        <f t="shared" si="15"/>
        <v>#DIV/0!</v>
      </c>
      <c r="AB38" s="93"/>
      <c r="AC38" s="94"/>
      <c r="AD38" s="83" t="s">
        <v>46</v>
      </c>
      <c r="AE38" s="93"/>
      <c r="AF38" s="93"/>
      <c r="AG38" s="95"/>
      <c r="AH38" s="96"/>
      <c r="AI38" s="89">
        <f t="shared" si="16"/>
        <v>0</v>
      </c>
      <c r="AJ38" s="81">
        <f t="shared" si="17"/>
        <v>0</v>
      </c>
      <c r="AK38" s="82" t="e">
        <f t="shared" si="18"/>
        <v>#DIV/0!</v>
      </c>
      <c r="AL38" s="93"/>
      <c r="AM38" s="94"/>
      <c r="AN38" s="83" t="s">
        <v>46</v>
      </c>
      <c r="AO38" s="93"/>
      <c r="AP38" s="93"/>
      <c r="AQ38" s="95"/>
      <c r="AR38" s="96"/>
      <c r="AS38" s="80">
        <f t="shared" si="19"/>
        <v>0</v>
      </c>
      <c r="AT38" s="81">
        <f t="shared" si="20"/>
        <v>0</v>
      </c>
      <c r="AU38" s="82" t="e">
        <f t="shared" si="21"/>
        <v>#DIV/0!</v>
      </c>
      <c r="AV38" s="93"/>
      <c r="AW38" s="94"/>
      <c r="AX38" s="83" t="s">
        <v>46</v>
      </c>
      <c r="AY38" s="93"/>
      <c r="AZ38" s="93"/>
      <c r="BA38" s="95"/>
      <c r="BB38" s="96"/>
      <c r="BC38" s="80">
        <f t="shared" si="22"/>
        <v>0</v>
      </c>
      <c r="BD38" s="81">
        <f t="shared" si="23"/>
        <v>0</v>
      </c>
      <c r="BE38" s="82" t="e">
        <f t="shared" si="24"/>
        <v>#DIV/0!</v>
      </c>
      <c r="BF38" s="93"/>
      <c r="BG38" s="94"/>
      <c r="BH38" s="83" t="s">
        <v>46</v>
      </c>
      <c r="BI38" s="93"/>
      <c r="BJ38" s="93"/>
      <c r="BK38" s="95"/>
      <c r="BL38" s="96"/>
      <c r="BM38" s="80">
        <f t="shared" si="25"/>
        <v>0</v>
      </c>
      <c r="BN38" s="81">
        <f t="shared" si="26"/>
        <v>0</v>
      </c>
      <c r="BO38" s="82" t="e">
        <f t="shared" si="27"/>
        <v>#DIV/0!</v>
      </c>
      <c r="BP38" s="93"/>
      <c r="BQ38" s="94"/>
      <c r="BR38" s="83" t="s">
        <v>46</v>
      </c>
      <c r="BS38" s="93"/>
      <c r="BT38" s="93"/>
      <c r="BU38" s="95"/>
      <c r="BV38" s="96"/>
      <c r="BW38" s="77" t="str">
        <f>IF(O38&lt;&gt;'Характеристика мероприятий'!K34,"Стоимость мероприятия не соответствует НМЦК","")</f>
        <v/>
      </c>
      <c r="BX38" s="78" t="str">
        <f>IFERROR(IF((VLOOKUP($B$2,справочники!N29:S118,2,FALSE))&lt;AA38,"Нарушен ПУС 2026 г."," "),"")</f>
        <v/>
      </c>
      <c r="BY38" s="78" t="str">
        <f>IFERROR(IF((VLOOKUP($B$2,справочники!N29:S118,3,FALSE))&lt;AK38,"Нарушен ПУС 2027 г.",""),"")</f>
        <v/>
      </c>
      <c r="BZ38" s="78" t="str">
        <f>IFERROR(IF((VLOOKUP($B$2,справочники!N29:S118,4,FALSE))&lt;AU38,"Нарушен ПУС 2028 г.",""),"")</f>
        <v/>
      </c>
      <c r="CA38" s="78" t="str">
        <f>IFERROR(IF((VLOOKUP($B$2,справочники!N29:S118,5,FALSE))&lt;BE38,"Нарушен ПУС 2029 г.",""),"")</f>
        <v/>
      </c>
      <c r="CB38" s="78" t="str">
        <f>IFERROR(IF((VLOOKUP($B$2,справочники!N29:S118,6,FALSE))&lt;BO38,"Нарушен ПУС 2030 г.",""),"")</f>
        <v/>
      </c>
    </row>
    <row r="39" spans="1:80" ht="53.25" customHeight="1" x14ac:dyDescent="0.25">
      <c r="A39" s="100">
        <v>29</v>
      </c>
      <c r="B39" s="63"/>
      <c r="C39" s="64"/>
      <c r="D39" s="63"/>
      <c r="E39" s="63"/>
      <c r="F39" s="66"/>
      <c r="G39" s="63"/>
      <c r="H39" s="63"/>
      <c r="I39" s="63"/>
      <c r="J39" s="63"/>
      <c r="K39" s="63"/>
      <c r="L39" s="63"/>
      <c r="M39" s="63"/>
      <c r="N39" s="65"/>
      <c r="O39" s="80">
        <f t="shared" si="5"/>
        <v>0</v>
      </c>
      <c r="P39" s="81">
        <f t="shared" si="6"/>
        <v>0</v>
      </c>
      <c r="Q39" s="82" t="e">
        <f t="shared" si="7"/>
        <v>#DIV/0!</v>
      </c>
      <c r="R39" s="81">
        <f t="shared" si="8"/>
        <v>0</v>
      </c>
      <c r="S39" s="81">
        <f t="shared" si="9"/>
        <v>0</v>
      </c>
      <c r="T39" s="83" t="s">
        <v>46</v>
      </c>
      <c r="U39" s="81">
        <f t="shared" si="10"/>
        <v>0</v>
      </c>
      <c r="V39" s="81">
        <f t="shared" si="11"/>
        <v>0</v>
      </c>
      <c r="W39" s="84">
        <f t="shared" si="11"/>
        <v>0</v>
      </c>
      <c r="X39" s="84">
        <f t="shared" si="28"/>
        <v>0</v>
      </c>
      <c r="Y39" s="80">
        <f t="shared" si="13"/>
        <v>0</v>
      </c>
      <c r="Z39" s="81">
        <f t="shared" si="14"/>
        <v>0</v>
      </c>
      <c r="AA39" s="82" t="e">
        <f t="shared" si="15"/>
        <v>#DIV/0!</v>
      </c>
      <c r="AB39" s="93"/>
      <c r="AC39" s="94"/>
      <c r="AD39" s="83" t="s">
        <v>46</v>
      </c>
      <c r="AE39" s="93"/>
      <c r="AF39" s="93"/>
      <c r="AG39" s="95"/>
      <c r="AH39" s="96"/>
      <c r="AI39" s="89">
        <f t="shared" si="16"/>
        <v>0</v>
      </c>
      <c r="AJ39" s="81">
        <f t="shared" si="17"/>
        <v>0</v>
      </c>
      <c r="AK39" s="82" t="e">
        <f t="shared" si="18"/>
        <v>#DIV/0!</v>
      </c>
      <c r="AL39" s="93"/>
      <c r="AM39" s="94"/>
      <c r="AN39" s="83" t="s">
        <v>46</v>
      </c>
      <c r="AO39" s="93"/>
      <c r="AP39" s="93"/>
      <c r="AQ39" s="95"/>
      <c r="AR39" s="96"/>
      <c r="AS39" s="80">
        <f t="shared" si="19"/>
        <v>0</v>
      </c>
      <c r="AT39" s="81">
        <f t="shared" si="20"/>
        <v>0</v>
      </c>
      <c r="AU39" s="82" t="e">
        <f t="shared" si="21"/>
        <v>#DIV/0!</v>
      </c>
      <c r="AV39" s="93"/>
      <c r="AW39" s="94"/>
      <c r="AX39" s="83" t="s">
        <v>46</v>
      </c>
      <c r="AY39" s="93"/>
      <c r="AZ39" s="93"/>
      <c r="BA39" s="95"/>
      <c r="BB39" s="96"/>
      <c r="BC39" s="80">
        <f t="shared" si="22"/>
        <v>0</v>
      </c>
      <c r="BD39" s="81">
        <f t="shared" si="23"/>
        <v>0</v>
      </c>
      <c r="BE39" s="82" t="e">
        <f t="shared" si="24"/>
        <v>#DIV/0!</v>
      </c>
      <c r="BF39" s="93"/>
      <c r="BG39" s="94"/>
      <c r="BH39" s="83" t="s">
        <v>46</v>
      </c>
      <c r="BI39" s="93"/>
      <c r="BJ39" s="93"/>
      <c r="BK39" s="95"/>
      <c r="BL39" s="96"/>
      <c r="BM39" s="80">
        <f t="shared" si="25"/>
        <v>0</v>
      </c>
      <c r="BN39" s="81">
        <f t="shared" si="26"/>
        <v>0</v>
      </c>
      <c r="BO39" s="82" t="e">
        <f t="shared" si="27"/>
        <v>#DIV/0!</v>
      </c>
      <c r="BP39" s="93"/>
      <c r="BQ39" s="94"/>
      <c r="BR39" s="83" t="s">
        <v>46</v>
      </c>
      <c r="BS39" s="93"/>
      <c r="BT39" s="93"/>
      <c r="BU39" s="95"/>
      <c r="BV39" s="96"/>
      <c r="BW39" s="77" t="str">
        <f>IF(O39&lt;&gt;'Характеристика мероприятий'!K35,"Стоимость мероприятия не соответствует НМЦК","")</f>
        <v/>
      </c>
      <c r="BX39" s="78" t="str">
        <f>IFERROR(IF((VLOOKUP($B$2,справочники!N30:S119,2,FALSE))&lt;AA39,"Нарушен ПУС 2026 г."," "),"")</f>
        <v/>
      </c>
      <c r="BY39" s="78" t="str">
        <f>IFERROR(IF((VLOOKUP($B$2,справочники!N30:S119,3,FALSE))&lt;AK39,"Нарушен ПУС 2027 г.",""),"")</f>
        <v/>
      </c>
      <c r="BZ39" s="78" t="str">
        <f>IFERROR(IF((VLOOKUP($B$2,справочники!N30:S119,4,FALSE))&lt;AU39,"Нарушен ПУС 2028 г.",""),"")</f>
        <v/>
      </c>
      <c r="CA39" s="78" t="str">
        <f>IFERROR(IF((VLOOKUP($B$2,справочники!N30:S119,5,FALSE))&lt;BE39,"Нарушен ПУС 2029 г.",""),"")</f>
        <v/>
      </c>
      <c r="CB39" s="78" t="str">
        <f>IFERROR(IF((VLOOKUP($B$2,справочники!N30:S119,6,FALSE))&lt;BO39,"Нарушен ПУС 2030 г.",""),"")</f>
        <v/>
      </c>
    </row>
    <row r="40" spans="1:80" ht="53.25" customHeight="1" x14ac:dyDescent="0.25">
      <c r="A40" s="100">
        <v>30</v>
      </c>
      <c r="B40" s="63"/>
      <c r="C40" s="64"/>
      <c r="D40" s="63"/>
      <c r="E40" s="63"/>
      <c r="F40" s="66"/>
      <c r="G40" s="63"/>
      <c r="H40" s="63"/>
      <c r="I40" s="63"/>
      <c r="J40" s="63"/>
      <c r="K40" s="63"/>
      <c r="L40" s="63"/>
      <c r="M40" s="63"/>
      <c r="N40" s="65"/>
      <c r="O40" s="80">
        <f t="shared" si="5"/>
        <v>0</v>
      </c>
      <c r="P40" s="81">
        <f t="shared" si="6"/>
        <v>0</v>
      </c>
      <c r="Q40" s="82" t="e">
        <f t="shared" si="7"/>
        <v>#DIV/0!</v>
      </c>
      <c r="R40" s="81">
        <f t="shared" si="8"/>
        <v>0</v>
      </c>
      <c r="S40" s="81">
        <f t="shared" si="9"/>
        <v>0</v>
      </c>
      <c r="T40" s="83" t="s">
        <v>46</v>
      </c>
      <c r="U40" s="81">
        <f t="shared" si="10"/>
        <v>0</v>
      </c>
      <c r="V40" s="81">
        <f t="shared" si="11"/>
        <v>0</v>
      </c>
      <c r="W40" s="84">
        <f t="shared" si="11"/>
        <v>0</v>
      </c>
      <c r="X40" s="84">
        <f t="shared" si="28"/>
        <v>0</v>
      </c>
      <c r="Y40" s="80">
        <f t="shared" si="13"/>
        <v>0</v>
      </c>
      <c r="Z40" s="81">
        <f t="shared" si="14"/>
        <v>0</v>
      </c>
      <c r="AA40" s="82" t="e">
        <f t="shared" si="15"/>
        <v>#DIV/0!</v>
      </c>
      <c r="AB40" s="93"/>
      <c r="AC40" s="94"/>
      <c r="AD40" s="83" t="s">
        <v>46</v>
      </c>
      <c r="AE40" s="93"/>
      <c r="AF40" s="93"/>
      <c r="AG40" s="95"/>
      <c r="AH40" s="96"/>
      <c r="AI40" s="89">
        <f t="shared" si="16"/>
        <v>0</v>
      </c>
      <c r="AJ40" s="81">
        <f t="shared" si="17"/>
        <v>0</v>
      </c>
      <c r="AK40" s="82" t="e">
        <f t="shared" si="18"/>
        <v>#DIV/0!</v>
      </c>
      <c r="AL40" s="93"/>
      <c r="AM40" s="94"/>
      <c r="AN40" s="83" t="s">
        <v>46</v>
      </c>
      <c r="AO40" s="93"/>
      <c r="AP40" s="93"/>
      <c r="AQ40" s="95"/>
      <c r="AR40" s="96"/>
      <c r="AS40" s="80">
        <f t="shared" si="19"/>
        <v>0</v>
      </c>
      <c r="AT40" s="81">
        <f t="shared" si="20"/>
        <v>0</v>
      </c>
      <c r="AU40" s="82" t="e">
        <f t="shared" si="21"/>
        <v>#DIV/0!</v>
      </c>
      <c r="AV40" s="93"/>
      <c r="AW40" s="94"/>
      <c r="AX40" s="83" t="s">
        <v>46</v>
      </c>
      <c r="AY40" s="93"/>
      <c r="AZ40" s="93"/>
      <c r="BA40" s="95"/>
      <c r="BB40" s="96"/>
      <c r="BC40" s="80">
        <f t="shared" si="22"/>
        <v>0</v>
      </c>
      <c r="BD40" s="81">
        <f t="shared" si="23"/>
        <v>0</v>
      </c>
      <c r="BE40" s="82" t="e">
        <f t="shared" si="24"/>
        <v>#DIV/0!</v>
      </c>
      <c r="BF40" s="93"/>
      <c r="BG40" s="94"/>
      <c r="BH40" s="83" t="s">
        <v>46</v>
      </c>
      <c r="BI40" s="93"/>
      <c r="BJ40" s="93"/>
      <c r="BK40" s="95"/>
      <c r="BL40" s="96"/>
      <c r="BM40" s="80">
        <f t="shared" si="25"/>
        <v>0</v>
      </c>
      <c r="BN40" s="81">
        <f t="shared" si="26"/>
        <v>0</v>
      </c>
      <c r="BO40" s="82" t="e">
        <f t="shared" si="27"/>
        <v>#DIV/0!</v>
      </c>
      <c r="BP40" s="93"/>
      <c r="BQ40" s="94"/>
      <c r="BR40" s="83" t="s">
        <v>46</v>
      </c>
      <c r="BS40" s="93"/>
      <c r="BT40" s="93"/>
      <c r="BU40" s="95"/>
      <c r="BV40" s="96"/>
      <c r="BW40" s="77" t="str">
        <f>IF(O40&lt;&gt;'Характеристика мероприятий'!K36,"Стоимость мероприятия не соответствует НМЦК","")</f>
        <v/>
      </c>
      <c r="BX40" s="78" t="str">
        <f>IFERROR(IF((VLOOKUP($B$2,справочники!N31:S120,2,FALSE))&lt;AA40,"Нарушен ПУС 2026 г."," "),"")</f>
        <v/>
      </c>
      <c r="BY40" s="78" t="str">
        <f>IFERROR(IF((VLOOKUP($B$2,справочники!N31:S120,3,FALSE))&lt;AK40,"Нарушен ПУС 2027 г.",""),"")</f>
        <v/>
      </c>
      <c r="BZ40" s="78" t="str">
        <f>IFERROR(IF((VLOOKUP($B$2,справочники!N31:S120,4,FALSE))&lt;AU40,"Нарушен ПУС 2028 г.",""),"")</f>
        <v/>
      </c>
      <c r="CA40" s="78" t="str">
        <f>IFERROR(IF((VLOOKUP($B$2,справочники!N31:S120,5,FALSE))&lt;BE40,"Нарушен ПУС 2029 г.",""),"")</f>
        <v/>
      </c>
      <c r="CB40" s="78" t="str">
        <f>IFERROR(IF((VLOOKUP($B$2,справочники!N31:S120,6,FALSE))&lt;BO40,"Нарушен ПУС 2030 г.",""),"")</f>
        <v/>
      </c>
    </row>
    <row r="41" spans="1:80" ht="54" customHeight="1" x14ac:dyDescent="0.25">
      <c r="A41" s="100">
        <v>31</v>
      </c>
      <c r="B41" s="63"/>
      <c r="C41" s="64"/>
      <c r="D41" s="63"/>
      <c r="E41" s="63"/>
      <c r="F41" s="66"/>
      <c r="G41" s="63"/>
      <c r="H41" s="63"/>
      <c r="I41" s="63"/>
      <c r="J41" s="63"/>
      <c r="K41" s="63"/>
      <c r="L41" s="63"/>
      <c r="M41" s="63"/>
      <c r="N41" s="65"/>
      <c r="O41" s="105">
        <f t="shared" si="5"/>
        <v>0</v>
      </c>
      <c r="P41" s="106">
        <f t="shared" si="6"/>
        <v>0</v>
      </c>
      <c r="Q41" s="107" t="e">
        <f t="shared" si="7"/>
        <v>#DIV/0!</v>
      </c>
      <c r="R41" s="106">
        <f t="shared" si="8"/>
        <v>0</v>
      </c>
      <c r="S41" s="106">
        <f t="shared" si="9"/>
        <v>0</v>
      </c>
      <c r="T41" s="108" t="s">
        <v>46</v>
      </c>
      <c r="U41" s="106">
        <f t="shared" si="10"/>
        <v>0</v>
      </c>
      <c r="V41" s="106">
        <f t="shared" si="11"/>
        <v>0</v>
      </c>
      <c r="W41" s="109">
        <f t="shared" si="11"/>
        <v>0</v>
      </c>
      <c r="X41" s="109">
        <f t="shared" si="28"/>
        <v>0</v>
      </c>
      <c r="Y41" s="105">
        <f t="shared" si="13"/>
        <v>0</v>
      </c>
      <c r="Z41" s="106">
        <f t="shared" si="14"/>
        <v>0</v>
      </c>
      <c r="AA41" s="107" t="e">
        <f t="shared" si="15"/>
        <v>#DIV/0!</v>
      </c>
      <c r="AB41" s="110"/>
      <c r="AC41" s="111"/>
      <c r="AD41" s="108" t="s">
        <v>46</v>
      </c>
      <c r="AE41" s="110"/>
      <c r="AF41" s="110"/>
      <c r="AG41" s="112"/>
      <c r="AH41" s="113"/>
      <c r="AI41" s="89">
        <f t="shared" si="16"/>
        <v>0</v>
      </c>
      <c r="AJ41" s="81">
        <f t="shared" si="17"/>
        <v>0</v>
      </c>
      <c r="AK41" s="82" t="e">
        <f t="shared" si="18"/>
        <v>#DIV/0!</v>
      </c>
      <c r="AL41" s="110"/>
      <c r="AM41" s="111"/>
      <c r="AN41" s="83" t="s">
        <v>46</v>
      </c>
      <c r="AO41" s="110"/>
      <c r="AP41" s="110"/>
      <c r="AQ41" s="112"/>
      <c r="AR41" s="113"/>
      <c r="AS41" s="105">
        <f t="shared" si="19"/>
        <v>0</v>
      </c>
      <c r="AT41" s="106">
        <f t="shared" si="20"/>
        <v>0</v>
      </c>
      <c r="AU41" s="107" t="e">
        <f t="shared" si="21"/>
        <v>#DIV/0!</v>
      </c>
      <c r="AV41" s="110"/>
      <c r="AW41" s="111"/>
      <c r="AX41" s="108" t="s">
        <v>46</v>
      </c>
      <c r="AY41" s="110"/>
      <c r="AZ41" s="110"/>
      <c r="BA41" s="112"/>
      <c r="BB41" s="113"/>
      <c r="BC41" s="105">
        <f t="shared" si="22"/>
        <v>0</v>
      </c>
      <c r="BD41" s="106">
        <f t="shared" si="23"/>
        <v>0</v>
      </c>
      <c r="BE41" s="107" t="e">
        <f t="shared" si="24"/>
        <v>#DIV/0!</v>
      </c>
      <c r="BF41" s="110"/>
      <c r="BG41" s="111"/>
      <c r="BH41" s="83" t="s">
        <v>46</v>
      </c>
      <c r="BI41" s="110"/>
      <c r="BJ41" s="110"/>
      <c r="BK41" s="112"/>
      <c r="BL41" s="113"/>
      <c r="BM41" s="105">
        <f t="shared" si="25"/>
        <v>0</v>
      </c>
      <c r="BN41" s="106">
        <f t="shared" si="26"/>
        <v>0</v>
      </c>
      <c r="BO41" s="107" t="e">
        <f t="shared" si="27"/>
        <v>#DIV/0!</v>
      </c>
      <c r="BP41" s="110"/>
      <c r="BQ41" s="111"/>
      <c r="BR41" s="83" t="s">
        <v>46</v>
      </c>
      <c r="BS41" s="110"/>
      <c r="BT41" s="110"/>
      <c r="BU41" s="112"/>
      <c r="BV41" s="113"/>
      <c r="BW41" s="77" t="str">
        <f>IF(O41&lt;&gt;'Характеристика мероприятий'!K37,"Стоимость мероприятия не соответствует НМЦК","")</f>
        <v/>
      </c>
      <c r="BX41" s="78" t="str">
        <f>IFERROR(IF((VLOOKUP($B$2,справочники!N32:S121,2,FALSE))&lt;AA41,"Нарушен ПУС 2026 г."," "),"")</f>
        <v/>
      </c>
      <c r="BY41" s="78" t="str">
        <f>IFERROR(IF((VLOOKUP($B$2,справочники!N32:S121,3,FALSE))&lt;AK41,"Нарушен ПУС 2027 г.",""),"")</f>
        <v/>
      </c>
      <c r="BZ41" s="78" t="str">
        <f>IFERROR(IF((VLOOKUP($B$2,справочники!N32:S121,4,FALSE))&lt;AU41,"Нарушен ПУС 2028 г.",""),"")</f>
        <v/>
      </c>
      <c r="CA41" s="78" t="str">
        <f>IFERROR(IF((VLOOKUP($B$2,справочники!N32:S121,5,FALSE))&lt;BE41,"Нарушен ПУС 2029 г.",""),"")</f>
        <v/>
      </c>
      <c r="CB41" s="78" t="str">
        <f>IFERROR(IF((VLOOKUP($B$2,справочники!N32:S121,6,FALSE))&lt;BO41,"Нарушен ПУС 2030 г.",""),"")</f>
        <v/>
      </c>
    </row>
    <row r="42" spans="1:80" s="114" customFormat="1" ht="18" customHeight="1" x14ac:dyDescent="0.25">
      <c r="C42" s="115"/>
      <c r="F42" s="116"/>
      <c r="G42" s="116"/>
      <c r="H42" s="116"/>
      <c r="O42" s="117"/>
      <c r="P42" s="117"/>
      <c r="Q42" s="118"/>
      <c r="R42" s="117"/>
      <c r="S42" s="117"/>
      <c r="T42" s="118"/>
      <c r="U42" s="117"/>
      <c r="V42" s="117"/>
      <c r="W42" s="117"/>
      <c r="X42" s="117"/>
      <c r="Y42" s="117"/>
      <c r="Z42" s="117"/>
      <c r="AA42" s="118"/>
      <c r="AB42" s="117"/>
      <c r="AC42" s="117"/>
      <c r="AD42" s="118"/>
      <c r="AE42" s="117"/>
      <c r="AF42" s="117"/>
      <c r="AG42" s="117"/>
      <c r="AH42" s="117"/>
      <c r="AI42" s="117"/>
      <c r="AJ42" s="117"/>
      <c r="AK42" s="118"/>
      <c r="AL42" s="117"/>
      <c r="AM42" s="117"/>
      <c r="AN42" s="118"/>
      <c r="AO42" s="117"/>
      <c r="AP42" s="117"/>
      <c r="AQ42" s="117"/>
      <c r="AR42" s="117"/>
      <c r="AS42" s="117"/>
      <c r="AT42" s="117"/>
      <c r="AU42" s="118"/>
      <c r="AV42" s="117"/>
      <c r="AW42" s="117"/>
      <c r="AX42" s="118"/>
      <c r="AY42" s="117"/>
      <c r="AZ42" s="117"/>
      <c r="BA42" s="117"/>
      <c r="BB42" s="117"/>
      <c r="BC42" s="117"/>
      <c r="BD42" s="117"/>
      <c r="BE42" s="118"/>
      <c r="BF42" s="117"/>
      <c r="BG42" s="117"/>
      <c r="BH42" s="118"/>
      <c r="BI42" s="117"/>
      <c r="BJ42" s="117"/>
      <c r="BK42" s="117"/>
      <c r="BL42" s="117"/>
      <c r="BM42" s="117"/>
      <c r="BN42" s="117"/>
      <c r="BO42" s="119"/>
      <c r="BP42" s="117"/>
      <c r="BQ42" s="117"/>
      <c r="BR42" s="118"/>
      <c r="BS42" s="117"/>
      <c r="BT42" s="117"/>
      <c r="BU42" s="117"/>
      <c r="BV42" s="117"/>
      <c r="BX42" s="115"/>
      <c r="BY42" s="115"/>
      <c r="BZ42" s="115"/>
    </row>
    <row r="43" spans="1:80" s="114" customFormat="1" ht="18" customHeight="1" x14ac:dyDescent="0.25">
      <c r="C43" s="115"/>
      <c r="F43" s="116"/>
      <c r="G43" s="116"/>
      <c r="H43" s="116"/>
      <c r="O43" s="117"/>
      <c r="P43" s="117"/>
      <c r="Q43" s="118"/>
      <c r="R43" s="117"/>
      <c r="S43" s="117"/>
      <c r="T43" s="118"/>
      <c r="U43" s="117"/>
      <c r="V43" s="117"/>
      <c r="W43" s="117"/>
      <c r="X43" s="117"/>
      <c r="Y43" s="117"/>
      <c r="Z43" s="117"/>
      <c r="AA43" s="118"/>
      <c r="AB43" s="117"/>
      <c r="AC43" s="117"/>
      <c r="AD43" s="118"/>
      <c r="AE43" s="117"/>
      <c r="AF43" s="117"/>
      <c r="AG43" s="117"/>
      <c r="AH43" s="117"/>
      <c r="AI43" s="117"/>
      <c r="AJ43" s="117"/>
      <c r="AK43" s="118"/>
      <c r="AL43" s="117"/>
      <c r="AM43" s="117"/>
      <c r="AN43" s="118"/>
      <c r="AO43" s="117"/>
      <c r="AP43" s="117"/>
      <c r="AQ43" s="117"/>
      <c r="AR43" s="117"/>
      <c r="AS43" s="117"/>
      <c r="AT43" s="117"/>
      <c r="AU43" s="118"/>
      <c r="AV43" s="117"/>
      <c r="AW43" s="117"/>
      <c r="AX43" s="118"/>
      <c r="AY43" s="117"/>
      <c r="AZ43" s="117"/>
      <c r="BA43" s="117"/>
      <c r="BB43" s="117"/>
      <c r="BC43" s="117"/>
      <c r="BD43" s="117"/>
      <c r="BE43" s="118"/>
      <c r="BF43" s="117"/>
      <c r="BG43" s="117"/>
      <c r="BH43" s="118"/>
      <c r="BI43" s="117"/>
      <c r="BJ43" s="117"/>
      <c r="BK43" s="117"/>
      <c r="BL43" s="117"/>
      <c r="BM43" s="117"/>
      <c r="BN43" s="117"/>
      <c r="BO43" s="119"/>
      <c r="BP43" s="117"/>
      <c r="BQ43" s="117"/>
      <c r="BR43" s="118"/>
      <c r="BS43" s="117"/>
      <c r="BT43" s="117"/>
      <c r="BU43" s="117"/>
      <c r="BV43" s="117"/>
      <c r="BX43" s="115"/>
      <c r="BY43" s="115"/>
      <c r="BZ43" s="115"/>
    </row>
    <row r="44" spans="1:80" s="114" customFormat="1" ht="18" customHeight="1" x14ac:dyDescent="0.25">
      <c r="C44" s="115"/>
      <c r="F44" s="116"/>
      <c r="G44" s="116"/>
      <c r="H44" s="116"/>
      <c r="O44" s="117"/>
      <c r="P44" s="117"/>
      <c r="Q44" s="118"/>
      <c r="R44" s="117"/>
      <c r="S44" s="117"/>
      <c r="T44" s="118"/>
      <c r="U44" s="117"/>
      <c r="V44" s="117"/>
      <c r="W44" s="117"/>
      <c r="X44" s="117"/>
      <c r="Y44" s="117"/>
      <c r="Z44" s="117"/>
      <c r="AA44" s="118"/>
      <c r="AB44" s="117"/>
      <c r="AC44" s="117"/>
      <c r="AD44" s="118"/>
      <c r="AE44" s="117"/>
      <c r="AF44" s="117"/>
      <c r="AG44" s="117"/>
      <c r="AH44" s="117"/>
      <c r="AI44" s="117"/>
      <c r="AJ44" s="117"/>
      <c r="AK44" s="118"/>
      <c r="AL44" s="117"/>
      <c r="AM44" s="117"/>
      <c r="AN44" s="118"/>
      <c r="AO44" s="117"/>
      <c r="AP44" s="117"/>
      <c r="AQ44" s="117"/>
      <c r="AR44" s="117"/>
      <c r="AS44" s="117"/>
      <c r="AT44" s="117"/>
      <c r="AU44" s="118"/>
      <c r="AV44" s="117"/>
      <c r="AW44" s="117"/>
      <c r="AX44" s="118"/>
      <c r="AY44" s="117"/>
      <c r="AZ44" s="117"/>
      <c r="BA44" s="117"/>
      <c r="BB44" s="117"/>
      <c r="BC44" s="117"/>
      <c r="BD44" s="117"/>
      <c r="BE44" s="118"/>
      <c r="BF44" s="117"/>
      <c r="BG44" s="117"/>
      <c r="BH44" s="118"/>
      <c r="BI44" s="117"/>
      <c r="BJ44" s="117"/>
      <c r="BK44" s="117"/>
      <c r="BL44" s="117"/>
      <c r="BM44" s="117"/>
      <c r="BN44" s="117"/>
      <c r="BO44" s="119"/>
      <c r="BP44" s="117"/>
      <c r="BQ44" s="117"/>
      <c r="BR44" s="118"/>
      <c r="BS44" s="117"/>
      <c r="BT44" s="117"/>
      <c r="BU44" s="117"/>
      <c r="BV44" s="117"/>
      <c r="BX44" s="115"/>
      <c r="BY44" s="115"/>
      <c r="BZ44" s="115"/>
    </row>
    <row r="45" spans="1:80" ht="15.75" x14ac:dyDescent="0.25">
      <c r="A45" s="120"/>
      <c r="B45" s="121"/>
    </row>
    <row r="46" spans="1:80" x14ac:dyDescent="0.25">
      <c r="A46" s="3"/>
      <c r="B46" s="121"/>
    </row>
    <row r="47" spans="1:80" ht="14.25" customHeight="1" x14ac:dyDescent="0.25">
      <c r="A47" s="120"/>
      <c r="B47" s="121"/>
    </row>
    <row r="48" spans="1:80" x14ac:dyDescent="0.25">
      <c r="A48" s="3"/>
      <c r="B48" s="121"/>
    </row>
    <row r="49" spans="1:2" x14ac:dyDescent="0.25">
      <c r="A49" s="3"/>
      <c r="B49" s="121"/>
    </row>
    <row r="50" spans="1:2" x14ac:dyDescent="0.25">
      <c r="A50" s="3"/>
      <c r="B50" s="121"/>
    </row>
    <row r="51" spans="1:2" x14ac:dyDescent="0.25">
      <c r="A51" s="3"/>
      <c r="B51" s="121"/>
    </row>
    <row r="52" spans="1:2" x14ac:dyDescent="0.25">
      <c r="A52" s="3"/>
      <c r="B52" s="121"/>
    </row>
    <row r="53" spans="1:2" x14ac:dyDescent="0.25">
      <c r="A53" s="3"/>
      <c r="B53" s="3"/>
    </row>
    <row r="54" spans="1:2" x14ac:dyDescent="0.25">
      <c r="A54" s="3"/>
    </row>
  </sheetData>
  <sheetProtection algorithmName="SHA-512" hashValue="mBQ2KTm3fKQSWoxiEyHYmi6N8HRvmx8UtEroDPtU1tQSrL3WQSw2rZ8JNUXdJQdTSoc82PGpFci48IYegq4yVg==" saltValue="WCMJ3EagU0Z9X1dbLLsN1Q==" spinCount="100000" sheet="1" objects="1" scenarios="1"/>
  <autoFilter ref="B9:N41"/>
  <customSheetViews>
    <customSheetView guid="{B402A475-D727-4D11-A715-5754AF9248F6}" scale="90" showPageBreaks="1" printArea="1" showAutoFilter="1" view="pageBreakPreview" topLeftCell="F2">
      <selection activeCell="P13" sqref="P13"/>
      <pageMargins left="0.31496062992125984" right="0.31496062992125984" top="0.35433070866141736" bottom="0.35433070866141736" header="0.31496062992125984" footer="0.31496062992125984"/>
      <printOptions horizontalCentered="1"/>
      <pageSetup paperSize="9" fitToWidth="0" fitToHeight="0" orientation="landscape" r:id="rId1"/>
      <autoFilter ref="B9:N41"/>
    </customSheetView>
  </customSheetViews>
  <mergeCells count="33">
    <mergeCell ref="CA7:CA8"/>
    <mergeCell ref="CB7:CB8"/>
    <mergeCell ref="BM7:BV7"/>
    <mergeCell ref="BW7:BW8"/>
    <mergeCell ref="BX7:BX8"/>
    <mergeCell ref="BY7:BY8"/>
    <mergeCell ref="BZ7:BZ8"/>
    <mergeCell ref="O7:X7"/>
    <mergeCell ref="Y7:AH7"/>
    <mergeCell ref="AI7:AR7"/>
    <mergeCell ref="AS7:BB7"/>
    <mergeCell ref="BC7:BL7"/>
    <mergeCell ref="J7:J8"/>
    <mergeCell ref="K7:K8"/>
    <mergeCell ref="L7:L8"/>
    <mergeCell ref="M7:M8"/>
    <mergeCell ref="N7:N8"/>
    <mergeCell ref="A1:AH1"/>
    <mergeCell ref="B2:H2"/>
    <mergeCell ref="B3:H3"/>
    <mergeCell ref="BW5:CB5"/>
    <mergeCell ref="A6:A8"/>
    <mergeCell ref="B6:B8"/>
    <mergeCell ref="C6:C8"/>
    <mergeCell ref="D6:D8"/>
    <mergeCell ref="E6:E8"/>
    <mergeCell ref="F6:F8"/>
    <mergeCell ref="G6:G8"/>
    <mergeCell ref="H6:H8"/>
    <mergeCell ref="I6:L6"/>
    <mergeCell ref="M6:N6"/>
    <mergeCell ref="O6:BV6"/>
    <mergeCell ref="I7:I8"/>
  </mergeCells>
  <dataValidations count="27">
    <dataValidation type="textLength" operator="equal" allowBlank="1" showErrorMessage="1" errorTitle="Код ОТКМО" error="Введите 11-ти значный код" promptTitle="Код ОКТМО" prompt="Введите 11-ти значный код" sqref="F11 F38:F41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2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3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4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5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6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7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8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19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0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1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2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3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4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5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6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7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8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29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0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1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2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3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4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5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6">
      <formula1>11</formula1>
    </dataValidation>
    <dataValidation type="textLength" operator="equal" allowBlank="1" showErrorMessage="1" errorTitle="Код ОТКМО" error="Введите 11-ти значный код" promptTitle="Код ОКТМО" prompt="Введите 11-ти значный код" sqref="F37">
      <formula1>11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fitToWidth="0" fitToHeight="0" orientation="landscape" r:id="rId2"/>
  <extLst>
    <ext xmlns:x14="http://schemas.microsoft.com/office/spreadsheetml/2009/9/main" uri="{CCE6A557-97BC-4b89-ADB6-D9C93CAAB3DF}">
      <x14:dataValidations xmlns:xm="http://schemas.microsoft.com/office/excel/2006/main" count="58">
        <x14:dataValidation type="list" allowBlank="1" showInputMessage="1" showErrorMessage="1">
          <x14:formula1>
            <xm:f>справочники!$N$3:$N$91</xm:f>
          </x14:formula1>
          <xm:sqref>B2:H2</xm:sqref>
        </x14:dataValidation>
        <x14:dataValidation type="list" allowBlank="1" showInputMessage="1" showErrorMessage="1">
          <x14:formula1>
            <xm:f>справочники!$F$3:$F$13</xm:f>
          </x14:formula1>
          <xm:sqref>B11:B12 B21:B36 B38:B40</xm:sqref>
        </x14:dataValidation>
        <x14:dataValidation type="list" allowBlank="1" showInputMessage="1" showErrorMessage="1">
          <x14:formula1>
            <xm:f>справочники!$B$3:$B$4</xm:f>
          </x14:formula1>
          <xm:sqref>G11:G17 G21:G23 G27:G29 G38:G41</xm:sqref>
        </x14:dataValidation>
        <x14:dataValidation type="list" allowBlank="1" showInputMessage="1" showErrorMessage="1">
          <x14:formula1>
            <xm:f>справочники!$C$3:$C$8</xm:f>
          </x14:formula1>
          <xm:sqref>H11:H17 H21:H23 H27:H29 H38:H41</xm:sqref>
        </x14:dataValidation>
        <x14:dataValidation type="list" allowBlank="1" showInputMessage="1" showErrorMessage="1">
          <x14:formula1>
            <xm:f>справочники!$D$3:$D$14</xm:f>
          </x14:formula1>
          <xm:sqref>M11:M41</xm:sqref>
        </x14:dataValidation>
        <x14:dataValidation type="list" allowBlank="1" showInputMessage="1" showErrorMessage="1">
          <x14:formula1>
            <xm:f>справочники!$E$3:$E$7</xm:f>
          </x14:formula1>
          <xm:sqref>N11:N41</xm:sqref>
        </x14:dataValidation>
        <x14:dataValidation type="list" allowBlank="1" showInputMessage="1" showErrorMessage="1">
          <x14:formula1>
            <xm:f>справочники!$G$3:$G$21</xm:f>
          </x14:formula1>
          <xm:sqref>I11:I12 I19 I21:I41</xm:sqref>
        </x14:dataValidation>
        <x14:dataValidation type="list" allowBlank="1" showInputMessage="1" showErrorMessage="1">
          <x14:formula1>
            <xm:f>справочники!$I$3:$I$35</xm:f>
          </x14:formula1>
          <xm:sqref>J11:J12 J19:J41</xm:sqref>
        </x14:dataValidation>
        <x14:dataValidation type="list" allowBlank="1" showInputMessage="1" showErrorMessage="1">
          <x14:formula1>
            <xm:f>справочники!$G$3:$G$21</xm:f>
          </x14:formula1>
          <xm:sqref>I13</xm:sqref>
        </x14:dataValidation>
        <x14:dataValidation type="list" allowBlank="1" showInputMessage="1" showErrorMessage="1">
          <x14:formula1>
            <xm:f>справочники!$G$3:$G$21</xm:f>
          </x14:formula1>
          <xm:sqref>I14</xm:sqref>
        </x14:dataValidation>
        <x14:dataValidation type="list" allowBlank="1" showInputMessage="1" showErrorMessage="1">
          <x14:formula1>
            <xm:f>справочники!$F$3:$F$13</xm:f>
          </x14:formula1>
          <xm:sqref>B13</xm:sqref>
        </x14:dataValidation>
        <x14:dataValidation type="list" allowBlank="1" showInputMessage="1" showErrorMessage="1">
          <x14:formula1>
            <xm:f>справочники!$F$3:$F$13</xm:f>
          </x14:formula1>
          <xm:sqref>B14</xm:sqref>
        </x14:dataValidation>
        <x14:dataValidation type="list" allowBlank="1" showInputMessage="1" showErrorMessage="1">
          <x14:formula1>
            <xm:f>справочники!$I$3:$I$35</xm:f>
          </x14:formula1>
          <xm:sqref>J13</xm:sqref>
        </x14:dataValidation>
        <x14:dataValidation type="list" allowBlank="1" showInputMessage="1" showErrorMessage="1">
          <x14:formula1>
            <xm:f>справочники!$I$3:$I$35</xm:f>
          </x14:formula1>
          <xm:sqref>J14</xm:sqref>
        </x14:dataValidation>
        <x14:dataValidation type="list" allowBlank="1" showInputMessage="1" showErrorMessage="1">
          <x14:formula1>
            <xm:f>справочники!$F$3:$F$13</xm:f>
          </x14:formula1>
          <xm:sqref>B15</xm:sqref>
        </x14:dataValidation>
        <x14:dataValidation type="list" allowBlank="1" showInputMessage="1" showErrorMessage="1">
          <x14:formula1>
            <xm:f>справочники!$G$3:$G$21</xm:f>
          </x14:formula1>
          <xm:sqref>I15</xm:sqref>
        </x14:dataValidation>
        <x14:dataValidation type="list" allowBlank="1" showInputMessage="1" showErrorMessage="1">
          <x14:formula1>
            <xm:f>справочники!$I$3:$I$35</xm:f>
          </x14:formula1>
          <xm:sqref>J15</xm:sqref>
        </x14:dataValidation>
        <x14:dataValidation type="list" allowBlank="1" showInputMessage="1" showErrorMessage="1">
          <x14:formula1>
            <xm:f>справочники!$F$3:$F$13</xm:f>
          </x14:formula1>
          <xm:sqref>B16</xm:sqref>
        </x14:dataValidation>
        <x14:dataValidation type="list" allowBlank="1" showInputMessage="1" showErrorMessage="1">
          <x14:formula1>
            <xm:f>справочники!$F$3:$F$13</xm:f>
          </x14:formula1>
          <xm:sqref>B17</xm:sqref>
        </x14:dataValidation>
        <x14:dataValidation type="list" allowBlank="1" showInputMessage="1" showErrorMessage="1">
          <x14:formula1>
            <xm:f>справочники!$G$3:$G$21</xm:f>
          </x14:formula1>
          <xm:sqref>I16</xm:sqref>
        </x14:dataValidation>
        <x14:dataValidation type="list" allowBlank="1" showInputMessage="1" showErrorMessage="1">
          <x14:formula1>
            <xm:f>справочники!$I$3:$I$35</xm:f>
          </x14:formula1>
          <xm:sqref>J16</xm:sqref>
        </x14:dataValidation>
        <x14:dataValidation type="list" allowBlank="1" showInputMessage="1" showErrorMessage="1">
          <x14:formula1>
            <xm:f>справочники!$G$3:$G$21</xm:f>
          </x14:formula1>
          <xm:sqref>I17</xm:sqref>
        </x14:dataValidation>
        <x14:dataValidation type="list" allowBlank="1" showInputMessage="1" showErrorMessage="1">
          <x14:formula1>
            <xm:f>справочники!$I$3:$I$35</xm:f>
          </x14:formula1>
          <xm:sqref>J17</xm:sqref>
        </x14:dataValidation>
        <x14:dataValidation type="list" allowBlank="1" showInputMessage="1" showErrorMessage="1">
          <x14:formula1>
            <xm:f>справочники!$F$3:$F$13</xm:f>
          </x14:formula1>
          <xm:sqref>B18</xm:sqref>
        </x14:dataValidation>
        <x14:dataValidation type="list" allowBlank="1" showInputMessage="1" showErrorMessage="1">
          <x14:formula1>
            <xm:f>справочники!$B$3:$B$4</xm:f>
          </x14:formula1>
          <xm:sqref>G18</xm:sqref>
        </x14:dataValidation>
        <x14:dataValidation type="list" allowBlank="1" showInputMessage="1" showErrorMessage="1">
          <x14:formula1>
            <xm:f>справочники!$C$3:$C$8</xm:f>
          </x14:formula1>
          <xm:sqref>H18</xm:sqref>
        </x14:dataValidation>
        <x14:dataValidation type="list" allowBlank="1" showInputMessage="1" showErrorMessage="1">
          <x14:formula1>
            <xm:f>справочники!$B$3:$B$4</xm:f>
          </x14:formula1>
          <xm:sqref>G19</xm:sqref>
        </x14:dataValidation>
        <x14:dataValidation type="list" allowBlank="1" showInputMessage="1" showErrorMessage="1">
          <x14:formula1>
            <xm:f>справочники!$C$3:$C$8</xm:f>
          </x14:formula1>
          <xm:sqref>H19</xm:sqref>
        </x14:dataValidation>
        <x14:dataValidation type="list" allowBlank="1" showInputMessage="1" showErrorMessage="1">
          <x14:formula1>
            <xm:f>справочники!$B$3:$B$4</xm:f>
          </x14:formula1>
          <xm:sqref>G20</xm:sqref>
        </x14:dataValidation>
        <x14:dataValidation type="list" allowBlank="1" showInputMessage="1" showErrorMessage="1">
          <x14:formula1>
            <xm:f>справочники!$C$3:$C$8</xm:f>
          </x14:formula1>
          <xm:sqref>H20</xm:sqref>
        </x14:dataValidation>
        <x14:dataValidation type="list" allowBlank="1" showInputMessage="1" showErrorMessage="1">
          <x14:formula1>
            <xm:f>справочники!$G$3:$G$21</xm:f>
          </x14:formula1>
          <xm:sqref>I18</xm:sqref>
        </x14:dataValidation>
        <x14:dataValidation type="list" allowBlank="1" showInputMessage="1" showErrorMessage="1">
          <x14:formula1>
            <xm:f>справочники!$I$3:$I$35</xm:f>
          </x14:formula1>
          <xm:sqref>J18</xm:sqref>
        </x14:dataValidation>
        <x14:dataValidation type="list" allowBlank="1" showInputMessage="1" showErrorMessage="1">
          <x14:formula1>
            <xm:f>справочники!$I$3:$I$35</xm:f>
          </x14:formula1>
          <xm:sqref>B19</xm:sqref>
        </x14:dataValidation>
        <x14:dataValidation type="list" allowBlank="1" showInputMessage="1" showErrorMessage="1">
          <x14:formula1>
            <xm:f>справочники!$I$3:$I$35</xm:f>
          </x14:formula1>
          <xm:sqref>C19</xm:sqref>
        </x14:dataValidation>
        <x14:dataValidation type="list" allowBlank="1" showInputMessage="1" showErrorMessage="1">
          <x14:formula1>
            <xm:f>справочники!$I$3:$I$35</xm:f>
          </x14:formula1>
          <xm:sqref>B20</xm:sqref>
        </x14:dataValidation>
        <x14:dataValidation type="list" allowBlank="1" showInputMessage="1" showErrorMessage="1">
          <x14:formula1>
            <xm:f>справочники!$B$3:$B$4</xm:f>
          </x14:formula1>
          <xm:sqref>G24</xm:sqref>
        </x14:dataValidation>
        <x14:dataValidation type="list" allowBlank="1" showInputMessage="1" showErrorMessage="1">
          <x14:formula1>
            <xm:f>справочники!$C$3:$C$8</xm:f>
          </x14:formula1>
          <xm:sqref>H24</xm:sqref>
        </x14:dataValidation>
        <x14:dataValidation type="list" allowBlank="1" showInputMessage="1" showErrorMessage="1">
          <x14:formula1>
            <xm:f>справочники!$B$3:$B$4</xm:f>
          </x14:formula1>
          <xm:sqref>G25</xm:sqref>
        </x14:dataValidation>
        <x14:dataValidation type="list" allowBlank="1" showInputMessage="1" showErrorMessage="1">
          <x14:formula1>
            <xm:f>справочники!$C$3:$C$8</xm:f>
          </x14:formula1>
          <xm:sqref>H25</xm:sqref>
        </x14:dataValidation>
        <x14:dataValidation type="list" allowBlank="1" showInputMessage="1" showErrorMessage="1">
          <x14:formula1>
            <xm:f>справочники!$B$3:$B$4</xm:f>
          </x14:formula1>
          <xm:sqref>G26</xm:sqref>
        </x14:dataValidation>
        <x14:dataValidation type="list" allowBlank="1" showInputMessage="1" showErrorMessage="1">
          <x14:formula1>
            <xm:f>справочники!$C$3:$C$8</xm:f>
          </x14:formula1>
          <xm:sqref>H26</xm:sqref>
        </x14:dataValidation>
        <x14:dataValidation type="list" allowBlank="1" showInputMessage="1" showErrorMessage="1">
          <x14:formula1>
            <xm:f>справочники!$B$3:$B$4</xm:f>
          </x14:formula1>
          <xm:sqref>G30</xm:sqref>
        </x14:dataValidation>
        <x14:dataValidation type="list" allowBlank="1" showInputMessage="1" showErrorMessage="1">
          <x14:formula1>
            <xm:f>справочники!$C$3:$C$8</xm:f>
          </x14:formula1>
          <xm:sqref>H30</xm:sqref>
        </x14:dataValidation>
        <x14:dataValidation type="list" allowBlank="1" showInputMessage="1" showErrorMessage="1">
          <x14:formula1>
            <xm:f>справочники!$B$3:$B$4</xm:f>
          </x14:formula1>
          <xm:sqref>G31</xm:sqref>
        </x14:dataValidation>
        <x14:dataValidation type="list" allowBlank="1" showInputMessage="1" showErrorMessage="1">
          <x14:formula1>
            <xm:f>справочники!$C$3:$C$8</xm:f>
          </x14:formula1>
          <xm:sqref>H31</xm:sqref>
        </x14:dataValidation>
        <x14:dataValidation type="list" allowBlank="1" showInputMessage="1" showErrorMessage="1">
          <x14:formula1>
            <xm:f>справочники!$B$3:$B$4</xm:f>
          </x14:formula1>
          <xm:sqref>G32</xm:sqref>
        </x14:dataValidation>
        <x14:dataValidation type="list" allowBlank="1" showInputMessage="1" showErrorMessage="1">
          <x14:formula1>
            <xm:f>справочники!$C$3:$C$8</xm:f>
          </x14:formula1>
          <xm:sqref>H32</xm:sqref>
        </x14:dataValidation>
        <x14:dataValidation type="list" allowBlank="1" showInputMessage="1" showErrorMessage="1">
          <x14:formula1>
            <xm:f>справочники!$B$3:$B$4</xm:f>
          </x14:formula1>
          <xm:sqref>G33</xm:sqref>
        </x14:dataValidation>
        <x14:dataValidation type="list" allowBlank="1" showInputMessage="1" showErrorMessage="1">
          <x14:formula1>
            <xm:f>справочники!$C$3:$C$8</xm:f>
          </x14:formula1>
          <xm:sqref>H33</xm:sqref>
        </x14:dataValidation>
        <x14:dataValidation type="list" allowBlank="1" showInputMessage="1" showErrorMessage="1">
          <x14:formula1>
            <xm:f>справочники!$B$3:$B$4</xm:f>
          </x14:formula1>
          <xm:sqref>G34</xm:sqref>
        </x14:dataValidation>
        <x14:dataValidation type="list" allowBlank="1" showInputMessage="1" showErrorMessage="1">
          <x14:formula1>
            <xm:f>справочники!$C$3:$C$8</xm:f>
          </x14:formula1>
          <xm:sqref>H34</xm:sqref>
        </x14:dataValidation>
        <x14:dataValidation type="list" allowBlank="1" showInputMessage="1" showErrorMessage="1">
          <x14:formula1>
            <xm:f>справочники!$B$3:$B$4</xm:f>
          </x14:formula1>
          <xm:sqref>G35</xm:sqref>
        </x14:dataValidation>
        <x14:dataValidation type="list" allowBlank="1" showInputMessage="1" showErrorMessage="1">
          <x14:formula1>
            <xm:f>справочники!$C$3:$C$8</xm:f>
          </x14:formula1>
          <xm:sqref>H35</xm:sqref>
        </x14:dataValidation>
        <x14:dataValidation type="list" allowBlank="1" showInputMessage="1" showErrorMessage="1">
          <x14:formula1>
            <xm:f>справочники!$B$3:$B$4</xm:f>
          </x14:formula1>
          <xm:sqref>G36</xm:sqref>
        </x14:dataValidation>
        <x14:dataValidation type="list" allowBlank="1" showInputMessage="1" showErrorMessage="1">
          <x14:formula1>
            <xm:f>справочники!$C$3:$C$8</xm:f>
          </x14:formula1>
          <xm:sqref>H36</xm:sqref>
        </x14:dataValidation>
        <x14:dataValidation type="list" allowBlank="1" showInputMessage="1" showErrorMessage="1">
          <x14:formula1>
            <xm:f>справочники!$F$3:$F$13</xm:f>
          </x14:formula1>
          <xm:sqref>B37</xm:sqref>
        </x14:dataValidation>
        <x14:dataValidation type="list" allowBlank="1" showInputMessage="1" showErrorMessage="1">
          <x14:formula1>
            <xm:f>справочники!$B$3:$B$4</xm:f>
          </x14:formula1>
          <xm:sqref>G37</xm:sqref>
        </x14:dataValidation>
        <x14:dataValidation type="list" allowBlank="1" showInputMessage="1" showErrorMessage="1">
          <x14:formula1>
            <xm:f>справочники!$C$3:$C$8</xm:f>
          </x14:formula1>
          <xm:sqref>H37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B2:AA710"/>
  <sheetViews>
    <sheetView workbookViewId="0">
      <pane ySplit="2" topLeftCell="A3" activePane="bottomLeft" state="frozen"/>
      <selection activeCell="I33" sqref="I33"/>
      <selection pane="bottomLeft"/>
    </sheetView>
  </sheetViews>
  <sheetFormatPr defaultColWidth="9" defaultRowHeight="15" x14ac:dyDescent="0.25"/>
  <cols>
    <col min="1" max="1" width="9" style="122"/>
    <col min="2" max="2" width="9.140625" style="123"/>
    <col min="3" max="3" width="32.5703125" style="123" customWidth="1"/>
    <col min="4" max="4" width="9.140625" style="124"/>
    <col min="5" max="5" width="8.85546875" style="124" customWidth="1"/>
    <col min="6" max="6" width="25" style="125" customWidth="1"/>
    <col min="7" max="7" width="42.28515625" style="122" customWidth="1"/>
    <col min="8" max="8" width="16.140625" style="122" customWidth="1"/>
    <col min="9" max="9" width="56.140625" style="122" customWidth="1"/>
    <col min="10" max="10" width="29.140625" style="122" customWidth="1"/>
    <col min="11" max="11" width="22.42578125" style="122" customWidth="1"/>
    <col min="12" max="12" width="7.85546875" style="122" customWidth="1"/>
    <col min="13" max="13" width="5.5703125" style="123" customWidth="1"/>
    <col min="14" max="14" width="37.28515625" style="122" customWidth="1"/>
    <col min="15" max="15" width="9.42578125" style="122" customWidth="1"/>
    <col min="16" max="20" width="9" style="122"/>
    <col min="21" max="21" width="39.140625" style="122" customWidth="1"/>
    <col min="22" max="22" width="28.7109375" style="122" customWidth="1"/>
    <col min="23" max="23" width="9" style="122"/>
    <col min="24" max="24" width="7.28515625" style="122" customWidth="1"/>
    <col min="25" max="25" width="23.5703125" style="122" customWidth="1"/>
    <col min="26" max="27" width="34.5703125" style="122" customWidth="1"/>
    <col min="28" max="16384" width="9" style="122"/>
  </cols>
  <sheetData>
    <row r="2" spans="2:27" ht="45" x14ac:dyDescent="0.25">
      <c r="B2" s="126" t="s">
        <v>49</v>
      </c>
      <c r="C2" s="126" t="s">
        <v>78</v>
      </c>
      <c r="D2" s="127" t="s">
        <v>79</v>
      </c>
      <c r="E2" s="128" t="s">
        <v>79</v>
      </c>
      <c r="F2" s="128" t="s">
        <v>80</v>
      </c>
      <c r="G2" s="127" t="s">
        <v>81</v>
      </c>
      <c r="H2" s="127" t="s">
        <v>82</v>
      </c>
      <c r="I2" s="126" t="s">
        <v>18</v>
      </c>
      <c r="J2" s="127" t="s">
        <v>83</v>
      </c>
      <c r="K2" s="127" t="s">
        <v>84</v>
      </c>
      <c r="M2" s="127"/>
      <c r="N2" s="127" t="s">
        <v>85</v>
      </c>
      <c r="O2" s="127" t="s">
        <v>86</v>
      </c>
      <c r="P2" s="127" t="s">
        <v>87</v>
      </c>
      <c r="Q2" s="129" t="s">
        <v>88</v>
      </c>
      <c r="R2" s="129" t="s">
        <v>89</v>
      </c>
      <c r="S2" s="129" t="s">
        <v>90</v>
      </c>
      <c r="U2" s="130" t="s">
        <v>91</v>
      </c>
      <c r="V2" s="130" t="s">
        <v>92</v>
      </c>
      <c r="X2" s="123"/>
      <c r="Y2" s="127" t="s">
        <v>93</v>
      </c>
      <c r="Z2" s="127" t="s">
        <v>81</v>
      </c>
      <c r="AA2" s="127" t="s">
        <v>18</v>
      </c>
    </row>
    <row r="3" spans="2:27" ht="31.5" x14ac:dyDescent="0.25">
      <c r="B3" s="131" t="s">
        <v>49</v>
      </c>
      <c r="C3" s="132" t="s">
        <v>94</v>
      </c>
      <c r="D3" s="133">
        <v>2020</v>
      </c>
      <c r="E3" s="134">
        <v>2026</v>
      </c>
      <c r="F3" s="135" t="s">
        <v>75</v>
      </c>
      <c r="G3" s="136" t="s">
        <v>62</v>
      </c>
      <c r="H3" s="137" t="s">
        <v>95</v>
      </c>
      <c r="I3" s="138" t="s">
        <v>63</v>
      </c>
      <c r="J3" s="139" t="s">
        <v>96</v>
      </c>
      <c r="K3" s="136" t="s">
        <v>97</v>
      </c>
      <c r="M3" s="131">
        <v>1</v>
      </c>
      <c r="N3" s="140" t="s">
        <v>98</v>
      </c>
      <c r="O3" s="141">
        <v>0.99</v>
      </c>
      <c r="P3" s="141">
        <v>0.99</v>
      </c>
      <c r="Q3" s="142">
        <v>0.99</v>
      </c>
      <c r="R3" s="142">
        <v>0.99</v>
      </c>
      <c r="S3" s="142">
        <v>0.99</v>
      </c>
      <c r="U3" s="143" t="s">
        <v>99</v>
      </c>
      <c r="V3" s="122" t="s">
        <v>100</v>
      </c>
      <c r="X3" s="123"/>
      <c r="Y3" s="144" t="s">
        <v>101</v>
      </c>
      <c r="Z3" s="145" t="s">
        <v>62</v>
      </c>
      <c r="AA3" s="146" t="s">
        <v>61</v>
      </c>
    </row>
    <row r="4" spans="2:27" ht="45" x14ac:dyDescent="0.25">
      <c r="B4" s="131" t="s">
        <v>102</v>
      </c>
      <c r="C4" s="132" t="s">
        <v>103</v>
      </c>
      <c r="D4" s="133">
        <v>2021</v>
      </c>
      <c r="E4" s="134">
        <v>2027</v>
      </c>
      <c r="F4" s="135" t="s">
        <v>48</v>
      </c>
      <c r="G4" s="136" t="s">
        <v>76</v>
      </c>
      <c r="H4" s="137" t="s">
        <v>104</v>
      </c>
      <c r="I4" s="138" t="s">
        <v>73</v>
      </c>
      <c r="J4" s="139" t="s">
        <v>105</v>
      </c>
      <c r="K4" s="136" t="s">
        <v>106</v>
      </c>
      <c r="M4" s="131">
        <v>2</v>
      </c>
      <c r="N4" s="140" t="s">
        <v>107</v>
      </c>
      <c r="O4" s="141">
        <v>0.99</v>
      </c>
      <c r="P4" s="141">
        <v>0.99</v>
      </c>
      <c r="Q4" s="142">
        <v>0.99</v>
      </c>
      <c r="R4" s="142">
        <v>0.99</v>
      </c>
      <c r="S4" s="142">
        <v>0.99</v>
      </c>
      <c r="U4" s="147" t="s">
        <v>108</v>
      </c>
      <c r="V4" s="122" t="s">
        <v>109</v>
      </c>
      <c r="X4" s="123"/>
      <c r="Y4" s="144" t="s">
        <v>110</v>
      </c>
      <c r="Z4" s="145" t="s">
        <v>62</v>
      </c>
      <c r="AA4" s="146" t="s">
        <v>111</v>
      </c>
    </row>
    <row r="5" spans="2:27" ht="30" x14ac:dyDescent="0.25">
      <c r="C5" s="132" t="s">
        <v>50</v>
      </c>
      <c r="D5" s="133">
        <v>2022</v>
      </c>
      <c r="E5" s="134">
        <v>2028</v>
      </c>
      <c r="F5" s="135" t="s">
        <v>54</v>
      </c>
      <c r="G5" s="136" t="s">
        <v>51</v>
      </c>
      <c r="H5" s="123" t="s">
        <v>112</v>
      </c>
      <c r="I5" s="138" t="s">
        <v>111</v>
      </c>
      <c r="J5" s="139" t="s">
        <v>113</v>
      </c>
      <c r="K5" s="136" t="s">
        <v>114</v>
      </c>
      <c r="M5" s="131">
        <v>3</v>
      </c>
      <c r="N5" s="140" t="s">
        <v>115</v>
      </c>
      <c r="O5" s="141">
        <v>0.98</v>
      </c>
      <c r="P5" s="141">
        <v>0.98</v>
      </c>
      <c r="Q5" s="142">
        <v>0.98</v>
      </c>
      <c r="R5" s="142">
        <v>0.98</v>
      </c>
      <c r="S5" s="142">
        <v>0.98</v>
      </c>
      <c r="U5" s="143" t="s">
        <v>116</v>
      </c>
      <c r="V5" s="122" t="s">
        <v>96</v>
      </c>
      <c r="X5" s="123"/>
      <c r="Y5" s="144" t="s">
        <v>110</v>
      </c>
      <c r="Z5" s="145" t="s">
        <v>62</v>
      </c>
      <c r="AA5" s="148" t="s">
        <v>73</v>
      </c>
    </row>
    <row r="6" spans="2:27" ht="25.5" x14ac:dyDescent="0.25">
      <c r="C6" s="132" t="s">
        <v>68</v>
      </c>
      <c r="D6" s="133">
        <v>2023</v>
      </c>
      <c r="E6" s="134">
        <v>2029</v>
      </c>
      <c r="F6" s="135" t="s">
        <v>71</v>
      </c>
      <c r="G6" s="136" t="s">
        <v>77</v>
      </c>
      <c r="H6" s="123"/>
      <c r="I6" s="138" t="s">
        <v>61</v>
      </c>
      <c r="J6" s="139" t="s">
        <v>117</v>
      </c>
      <c r="K6" s="136" t="s">
        <v>118</v>
      </c>
      <c r="M6" s="131">
        <v>4</v>
      </c>
      <c r="N6" s="140" t="s">
        <v>119</v>
      </c>
      <c r="O6" s="141">
        <v>0.99</v>
      </c>
      <c r="P6" s="141">
        <v>0.99</v>
      </c>
      <c r="Q6" s="142">
        <v>0.99</v>
      </c>
      <c r="R6" s="142">
        <v>0.99</v>
      </c>
      <c r="S6" s="142">
        <v>0.99</v>
      </c>
      <c r="U6" s="143" t="s">
        <v>120</v>
      </c>
      <c r="V6" s="122" t="s">
        <v>121</v>
      </c>
      <c r="X6" s="123"/>
      <c r="Y6" s="144" t="s">
        <v>110</v>
      </c>
      <c r="Z6" s="145" t="s">
        <v>62</v>
      </c>
      <c r="AA6" s="148" t="s">
        <v>122</v>
      </c>
    </row>
    <row r="7" spans="2:27" ht="47.25" x14ac:dyDescent="0.25">
      <c r="C7" s="132" t="s">
        <v>123</v>
      </c>
      <c r="D7" s="133">
        <v>2024</v>
      </c>
      <c r="E7" s="134">
        <v>2030</v>
      </c>
      <c r="F7" s="135" t="s">
        <v>67</v>
      </c>
      <c r="G7" s="136" t="s">
        <v>69</v>
      </c>
      <c r="H7" s="123"/>
      <c r="I7" s="149" t="s">
        <v>124</v>
      </c>
      <c r="J7" s="139" t="s">
        <v>125</v>
      </c>
      <c r="K7" s="125"/>
      <c r="M7" s="131">
        <v>5</v>
      </c>
      <c r="N7" s="140" t="s">
        <v>126</v>
      </c>
      <c r="O7" s="141">
        <v>0.99</v>
      </c>
      <c r="P7" s="141">
        <v>0.99</v>
      </c>
      <c r="Q7" s="142">
        <v>0.99</v>
      </c>
      <c r="R7" s="142">
        <v>0.99</v>
      </c>
      <c r="S7" s="142">
        <v>0.99</v>
      </c>
      <c r="U7" s="143" t="s">
        <v>127</v>
      </c>
      <c r="V7" s="122" t="s">
        <v>128</v>
      </c>
      <c r="X7" s="123"/>
      <c r="Y7" s="150" t="s">
        <v>129</v>
      </c>
      <c r="Z7" s="145" t="s">
        <v>76</v>
      </c>
      <c r="AA7" s="146" t="s">
        <v>124</v>
      </c>
    </row>
    <row r="8" spans="2:27" ht="30" x14ac:dyDescent="0.25">
      <c r="C8" s="132" t="s">
        <v>130</v>
      </c>
      <c r="D8" s="133">
        <v>2025</v>
      </c>
      <c r="F8" s="135" t="s">
        <v>64</v>
      </c>
      <c r="G8" s="136" t="s">
        <v>131</v>
      </c>
      <c r="H8" s="123"/>
      <c r="I8" s="149" t="s">
        <v>132</v>
      </c>
      <c r="J8" s="139" t="s">
        <v>133</v>
      </c>
      <c r="K8" s="125"/>
      <c r="M8" s="131">
        <v>6</v>
      </c>
      <c r="N8" s="140" t="s">
        <v>134</v>
      </c>
      <c r="O8" s="141">
        <v>0.99</v>
      </c>
      <c r="P8" s="141">
        <v>0.99</v>
      </c>
      <c r="Q8" s="142">
        <v>0.99</v>
      </c>
      <c r="R8" s="142">
        <v>0.99</v>
      </c>
      <c r="S8" s="142">
        <v>0.99</v>
      </c>
      <c r="U8" s="143" t="s">
        <v>135</v>
      </c>
      <c r="V8" s="122" t="s">
        <v>59</v>
      </c>
      <c r="X8" s="123"/>
      <c r="Y8" s="150" t="s">
        <v>129</v>
      </c>
      <c r="Z8" s="145" t="s">
        <v>76</v>
      </c>
      <c r="AA8" s="146" t="s">
        <v>136</v>
      </c>
    </row>
    <row r="9" spans="2:27" ht="30" x14ac:dyDescent="0.25">
      <c r="D9" s="133">
        <v>2026</v>
      </c>
      <c r="F9" s="135" t="s">
        <v>72</v>
      </c>
      <c r="G9" s="136" t="s">
        <v>137</v>
      </c>
      <c r="H9" s="123"/>
      <c r="I9" s="149" t="s">
        <v>138</v>
      </c>
      <c r="J9" s="139" t="s">
        <v>139</v>
      </c>
      <c r="K9" s="125"/>
      <c r="M9" s="131">
        <v>7</v>
      </c>
      <c r="N9" s="140" t="s">
        <v>140</v>
      </c>
      <c r="O9" s="141">
        <v>0.99</v>
      </c>
      <c r="P9" s="141">
        <v>0.99</v>
      </c>
      <c r="Q9" s="142">
        <v>0.99</v>
      </c>
      <c r="R9" s="142">
        <v>0.99</v>
      </c>
      <c r="S9" s="142">
        <v>0.99</v>
      </c>
      <c r="U9" s="143" t="s">
        <v>141</v>
      </c>
      <c r="X9" s="123"/>
      <c r="Y9" s="151" t="s">
        <v>142</v>
      </c>
      <c r="Z9" s="152" t="s">
        <v>51</v>
      </c>
      <c r="AA9" s="148" t="s">
        <v>143</v>
      </c>
    </row>
    <row r="10" spans="2:27" ht="30" x14ac:dyDescent="0.25">
      <c r="D10" s="133">
        <v>2027</v>
      </c>
      <c r="F10" s="135" t="s">
        <v>56</v>
      </c>
      <c r="G10" s="136" t="s">
        <v>144</v>
      </c>
      <c r="H10" s="123"/>
      <c r="I10" s="149" t="s">
        <v>145</v>
      </c>
      <c r="J10" s="139" t="s">
        <v>146</v>
      </c>
      <c r="K10" s="125"/>
      <c r="M10" s="131">
        <v>8</v>
      </c>
      <c r="N10" s="140" t="s">
        <v>147</v>
      </c>
      <c r="O10" s="141">
        <v>0.99</v>
      </c>
      <c r="P10" s="141">
        <v>0.99</v>
      </c>
      <c r="Q10" s="142">
        <v>0.99</v>
      </c>
      <c r="R10" s="142">
        <v>0.99</v>
      </c>
      <c r="S10" s="142">
        <v>0.99</v>
      </c>
      <c r="U10" s="143" t="s">
        <v>148</v>
      </c>
      <c r="X10" s="123"/>
      <c r="Y10" s="151" t="s">
        <v>142</v>
      </c>
      <c r="Z10" s="152" t="s">
        <v>51</v>
      </c>
      <c r="AA10" s="148" t="s">
        <v>53</v>
      </c>
    </row>
    <row r="11" spans="2:27" ht="47.25" x14ac:dyDescent="0.25">
      <c r="D11" s="133">
        <v>2027</v>
      </c>
      <c r="F11" s="135" t="s">
        <v>149</v>
      </c>
      <c r="G11" s="136" t="s">
        <v>57</v>
      </c>
      <c r="H11" s="123"/>
      <c r="I11" s="149" t="s">
        <v>150</v>
      </c>
      <c r="J11" s="139" t="s">
        <v>151</v>
      </c>
      <c r="K11" s="125"/>
      <c r="M11" s="131">
        <v>9</v>
      </c>
      <c r="N11" s="140" t="s">
        <v>152</v>
      </c>
      <c r="O11" s="141">
        <v>0.99</v>
      </c>
      <c r="P11" s="141">
        <v>0.99</v>
      </c>
      <c r="Q11" s="142">
        <v>0.99</v>
      </c>
      <c r="R11" s="142">
        <v>0.99</v>
      </c>
      <c r="S11" s="142">
        <v>0.99</v>
      </c>
      <c r="U11" s="143" t="s">
        <v>153</v>
      </c>
      <c r="X11" s="123"/>
      <c r="Y11" s="150" t="s">
        <v>142</v>
      </c>
      <c r="Z11" s="145" t="s">
        <v>51</v>
      </c>
      <c r="AA11" s="153" t="s">
        <v>154</v>
      </c>
    </row>
    <row r="12" spans="2:27" ht="30" x14ac:dyDescent="0.25">
      <c r="D12" s="133">
        <v>2028</v>
      </c>
      <c r="F12" s="135" t="s">
        <v>58</v>
      </c>
      <c r="G12" s="136" t="s">
        <v>155</v>
      </c>
      <c r="H12" s="123"/>
      <c r="I12" s="149" t="s">
        <v>53</v>
      </c>
      <c r="J12" s="139" t="s">
        <v>156</v>
      </c>
      <c r="K12" s="125"/>
      <c r="M12" s="131">
        <v>10</v>
      </c>
      <c r="N12" s="140" t="s">
        <v>157</v>
      </c>
      <c r="O12" s="141">
        <v>0.98</v>
      </c>
      <c r="P12" s="141">
        <v>0.98</v>
      </c>
      <c r="Q12" s="142">
        <v>0.98</v>
      </c>
      <c r="R12" s="142">
        <v>0.98</v>
      </c>
      <c r="S12" s="142">
        <v>0.98</v>
      </c>
      <c r="U12" s="143" t="s">
        <v>158</v>
      </c>
      <c r="X12" s="123"/>
      <c r="Y12" s="150" t="s">
        <v>142</v>
      </c>
      <c r="Z12" s="145" t="s">
        <v>51</v>
      </c>
      <c r="AA12" s="153" t="s">
        <v>159</v>
      </c>
    </row>
    <row r="13" spans="2:27" ht="45" x14ac:dyDescent="0.25">
      <c r="D13" s="133">
        <v>2029</v>
      </c>
      <c r="F13" s="135" t="s">
        <v>74</v>
      </c>
      <c r="G13" s="136" t="s">
        <v>160</v>
      </c>
      <c r="H13" s="123"/>
      <c r="I13" s="149" t="s">
        <v>161</v>
      </c>
      <c r="J13" s="139" t="s">
        <v>162</v>
      </c>
      <c r="K13" s="125"/>
      <c r="M13" s="131">
        <v>11</v>
      </c>
      <c r="N13" s="140" t="s">
        <v>163</v>
      </c>
      <c r="O13" s="141">
        <v>0.95</v>
      </c>
      <c r="P13" s="141">
        <v>0.94</v>
      </c>
      <c r="Q13" s="142">
        <v>0.94</v>
      </c>
      <c r="R13" s="142">
        <v>0.94</v>
      </c>
      <c r="S13" s="142">
        <v>0.94</v>
      </c>
      <c r="U13" s="143" t="s">
        <v>164</v>
      </c>
      <c r="X13" s="123"/>
      <c r="Y13" s="151" t="s">
        <v>165</v>
      </c>
      <c r="Z13" s="152" t="s">
        <v>77</v>
      </c>
      <c r="AA13" s="154" t="s">
        <v>166</v>
      </c>
    </row>
    <row r="14" spans="2:27" ht="30" x14ac:dyDescent="0.25">
      <c r="D14" s="133">
        <v>2030</v>
      </c>
      <c r="F14" s="135" t="s">
        <v>167</v>
      </c>
      <c r="G14" s="136" t="s">
        <v>168</v>
      </c>
      <c r="H14" s="123"/>
      <c r="I14" s="149" t="s">
        <v>66</v>
      </c>
      <c r="J14" s="139"/>
      <c r="K14" s="125"/>
      <c r="M14" s="131">
        <v>12</v>
      </c>
      <c r="N14" s="140" t="s">
        <v>169</v>
      </c>
      <c r="O14" s="141">
        <v>0.99</v>
      </c>
      <c r="P14" s="141">
        <v>0.99</v>
      </c>
      <c r="Q14" s="142">
        <v>0.99</v>
      </c>
      <c r="R14" s="142">
        <v>0.99</v>
      </c>
      <c r="S14" s="142">
        <v>0.99</v>
      </c>
      <c r="U14" s="143" t="s">
        <v>170</v>
      </c>
      <c r="X14" s="123"/>
      <c r="Y14" s="151" t="s">
        <v>165</v>
      </c>
      <c r="Z14" s="152" t="s">
        <v>77</v>
      </c>
      <c r="AA14" s="155" t="s">
        <v>171</v>
      </c>
    </row>
    <row r="15" spans="2:27" ht="60" x14ac:dyDescent="0.25">
      <c r="F15" s="135" t="s">
        <v>172</v>
      </c>
      <c r="G15" s="136" t="s">
        <v>173</v>
      </c>
      <c r="H15" s="123"/>
      <c r="I15" s="149" t="s">
        <v>174</v>
      </c>
      <c r="J15" s="156"/>
      <c r="K15" s="125"/>
      <c r="M15" s="131">
        <v>13</v>
      </c>
      <c r="N15" s="140" t="s">
        <v>175</v>
      </c>
      <c r="O15" s="141">
        <v>0.99</v>
      </c>
      <c r="P15" s="141">
        <v>0.99</v>
      </c>
      <c r="Q15" s="142">
        <v>0.99</v>
      </c>
      <c r="R15" s="142">
        <v>0.99</v>
      </c>
      <c r="S15" s="142">
        <v>0.99</v>
      </c>
      <c r="U15" s="143"/>
      <c r="X15" s="123"/>
      <c r="Y15" s="150" t="s">
        <v>176</v>
      </c>
      <c r="Z15" s="145" t="s">
        <v>69</v>
      </c>
      <c r="AA15" s="146" t="s">
        <v>70</v>
      </c>
    </row>
    <row r="16" spans="2:27" ht="45" x14ac:dyDescent="0.25">
      <c r="B16" s="157"/>
      <c r="C16" s="158"/>
      <c r="E16" s="157"/>
      <c r="F16" s="157"/>
      <c r="G16" s="136" t="s">
        <v>65</v>
      </c>
      <c r="H16" s="123"/>
      <c r="I16" s="149" t="s">
        <v>52</v>
      </c>
      <c r="J16" s="159"/>
      <c r="K16" s="125"/>
      <c r="M16" s="131">
        <v>14</v>
      </c>
      <c r="N16" s="140" t="s">
        <v>177</v>
      </c>
      <c r="O16" s="141">
        <v>0.99</v>
      </c>
      <c r="P16" s="141">
        <v>0.99</v>
      </c>
      <c r="Q16" s="142">
        <v>0.99</v>
      </c>
      <c r="R16" s="142">
        <v>0.99</v>
      </c>
      <c r="S16" s="142">
        <v>0.99</v>
      </c>
      <c r="X16" s="123"/>
      <c r="Y16" s="150" t="s">
        <v>176</v>
      </c>
      <c r="Z16" s="145" t="s">
        <v>69</v>
      </c>
      <c r="AA16" s="146" t="s">
        <v>132</v>
      </c>
    </row>
    <row r="17" spans="3:27" ht="31.5" x14ac:dyDescent="0.25">
      <c r="C17" s="160"/>
      <c r="E17" s="156"/>
      <c r="G17" s="136" t="s">
        <v>178</v>
      </c>
      <c r="H17" s="123"/>
      <c r="I17" s="149" t="s">
        <v>179</v>
      </c>
      <c r="J17" s="159"/>
      <c r="K17" s="125"/>
      <c r="M17" s="131">
        <v>15</v>
      </c>
      <c r="N17" s="140" t="s">
        <v>180</v>
      </c>
      <c r="O17" s="141">
        <v>0.99</v>
      </c>
      <c r="P17" s="141">
        <v>0.98</v>
      </c>
      <c r="Q17" s="142">
        <v>0.98</v>
      </c>
      <c r="R17" s="142">
        <v>0.98</v>
      </c>
      <c r="S17" s="142">
        <v>0.98</v>
      </c>
      <c r="X17" s="123"/>
      <c r="Y17" s="151" t="s">
        <v>181</v>
      </c>
      <c r="Z17" s="152" t="s">
        <v>131</v>
      </c>
      <c r="AA17" s="161" t="s">
        <v>182</v>
      </c>
    </row>
    <row r="18" spans="3:27" ht="31.5" x14ac:dyDescent="0.25">
      <c r="C18" s="160"/>
      <c r="E18" s="156"/>
      <c r="G18" s="136" t="s">
        <v>183</v>
      </c>
      <c r="H18" s="123"/>
      <c r="I18" s="149" t="s">
        <v>136</v>
      </c>
      <c r="J18" s="159"/>
      <c r="K18" s="125"/>
      <c r="M18" s="131">
        <v>16</v>
      </c>
      <c r="N18" s="140" t="s">
        <v>184</v>
      </c>
      <c r="O18" s="141">
        <v>0.99</v>
      </c>
      <c r="P18" s="141">
        <v>0.98</v>
      </c>
      <c r="Q18" s="142">
        <v>0.98</v>
      </c>
      <c r="R18" s="142">
        <v>0.98</v>
      </c>
      <c r="S18" s="142">
        <v>0.98</v>
      </c>
      <c r="X18" s="123"/>
      <c r="Y18" s="150" t="s">
        <v>185</v>
      </c>
      <c r="Z18" s="145" t="s">
        <v>137</v>
      </c>
      <c r="AA18" s="146" t="s">
        <v>138</v>
      </c>
    </row>
    <row r="19" spans="3:27" ht="31.5" x14ac:dyDescent="0.25">
      <c r="C19" s="160"/>
      <c r="E19" s="156"/>
      <c r="G19" s="136" t="s">
        <v>186</v>
      </c>
      <c r="H19" s="123"/>
      <c r="I19" s="149" t="s">
        <v>143</v>
      </c>
      <c r="J19" s="159"/>
      <c r="K19" s="125"/>
      <c r="M19" s="131">
        <v>17</v>
      </c>
      <c r="N19" s="140" t="s">
        <v>187</v>
      </c>
      <c r="O19" s="141">
        <v>0.73</v>
      </c>
      <c r="P19" s="141">
        <v>0.67</v>
      </c>
      <c r="Q19" s="142">
        <v>0.67</v>
      </c>
      <c r="R19" s="142">
        <v>0.67</v>
      </c>
      <c r="S19" s="142">
        <v>0.67</v>
      </c>
      <c r="X19" s="123"/>
      <c r="Y19" s="150" t="s">
        <v>185</v>
      </c>
      <c r="Z19" s="145" t="s">
        <v>137</v>
      </c>
      <c r="AA19" s="146" t="s">
        <v>188</v>
      </c>
    </row>
    <row r="20" spans="3:27" ht="63" x14ac:dyDescent="0.25">
      <c r="C20" s="160"/>
      <c r="E20" s="156"/>
      <c r="G20" s="136" t="s">
        <v>189</v>
      </c>
      <c r="H20" s="123"/>
      <c r="I20" s="149" t="s">
        <v>159</v>
      </c>
      <c r="J20" s="159"/>
      <c r="K20" s="125"/>
      <c r="M20" s="131">
        <v>18</v>
      </c>
      <c r="N20" s="140" t="s">
        <v>190</v>
      </c>
      <c r="O20" s="141">
        <v>0.99</v>
      </c>
      <c r="P20" s="141">
        <v>0.99</v>
      </c>
      <c r="Q20" s="142">
        <v>0.99</v>
      </c>
      <c r="R20" s="142">
        <v>0.99</v>
      </c>
      <c r="S20" s="142">
        <v>0.99</v>
      </c>
      <c r="X20" s="123"/>
      <c r="Y20" s="151" t="s">
        <v>191</v>
      </c>
      <c r="Z20" s="152" t="s">
        <v>144</v>
      </c>
      <c r="AA20" s="161" t="s">
        <v>174</v>
      </c>
    </row>
    <row r="21" spans="3:27" ht="31.5" x14ac:dyDescent="0.25">
      <c r="C21" s="162"/>
      <c r="E21" s="156"/>
      <c r="G21" s="151" t="s">
        <v>59</v>
      </c>
      <c r="H21" s="123"/>
      <c r="I21" s="149" t="s">
        <v>171</v>
      </c>
      <c r="J21" s="159"/>
      <c r="K21" s="125"/>
      <c r="M21" s="131">
        <v>19</v>
      </c>
      <c r="N21" s="140" t="s">
        <v>192</v>
      </c>
      <c r="O21" s="141">
        <v>0.98</v>
      </c>
      <c r="P21" s="141">
        <v>0.98</v>
      </c>
      <c r="Q21" s="142">
        <v>0.98</v>
      </c>
      <c r="R21" s="142">
        <v>0.98</v>
      </c>
      <c r="S21" s="142">
        <v>0.98</v>
      </c>
      <c r="X21" s="123"/>
      <c r="Y21" s="151" t="s">
        <v>191</v>
      </c>
      <c r="Z21" s="152" t="s">
        <v>144</v>
      </c>
      <c r="AA21" s="161" t="s">
        <v>193</v>
      </c>
    </row>
    <row r="22" spans="3:27" ht="60" x14ac:dyDescent="0.25">
      <c r="C22" s="162"/>
      <c r="E22" s="156"/>
      <c r="H22" s="123"/>
      <c r="I22" s="149" t="s">
        <v>194</v>
      </c>
      <c r="J22" s="159"/>
      <c r="K22" s="125"/>
      <c r="M22" s="131">
        <v>20</v>
      </c>
      <c r="N22" s="140" t="s">
        <v>195</v>
      </c>
      <c r="O22" s="141">
        <v>0.99</v>
      </c>
      <c r="P22" s="141">
        <v>0.98</v>
      </c>
      <c r="Q22" s="142">
        <v>0.98</v>
      </c>
      <c r="R22" s="142">
        <v>0.98</v>
      </c>
      <c r="S22" s="142">
        <v>0.98</v>
      </c>
      <c r="X22" s="123"/>
      <c r="Y22" s="151" t="s">
        <v>191</v>
      </c>
      <c r="Z22" s="152" t="s">
        <v>57</v>
      </c>
      <c r="AA22" s="161" t="s">
        <v>196</v>
      </c>
    </row>
    <row r="23" spans="3:27" ht="15.75" x14ac:dyDescent="0.25">
      <c r="C23" s="162"/>
      <c r="E23" s="156"/>
      <c r="H23" s="123"/>
      <c r="I23" s="149" t="s">
        <v>70</v>
      </c>
      <c r="J23" s="159"/>
      <c r="K23" s="125"/>
      <c r="M23" s="131">
        <v>21</v>
      </c>
      <c r="N23" s="140" t="s">
        <v>197</v>
      </c>
      <c r="O23" s="141">
        <v>0.99</v>
      </c>
      <c r="P23" s="141">
        <v>0.99</v>
      </c>
      <c r="Q23" s="142">
        <v>0.99</v>
      </c>
      <c r="R23" s="142">
        <v>0.99</v>
      </c>
      <c r="S23" s="142">
        <v>0.99</v>
      </c>
      <c r="X23" s="123"/>
      <c r="Y23" s="151" t="s">
        <v>191</v>
      </c>
      <c r="Z23" s="152" t="s">
        <v>57</v>
      </c>
      <c r="AA23" s="161" t="s">
        <v>198</v>
      </c>
    </row>
    <row r="24" spans="3:27" ht="47.25" x14ac:dyDescent="0.25">
      <c r="C24" s="162"/>
      <c r="E24" s="156"/>
      <c r="H24" s="123"/>
      <c r="I24" s="149" t="s">
        <v>182</v>
      </c>
      <c r="J24" s="159"/>
      <c r="K24" s="125"/>
      <c r="M24" s="131">
        <v>22</v>
      </c>
      <c r="N24" s="140" t="s">
        <v>199</v>
      </c>
      <c r="O24" s="141">
        <v>0.99</v>
      </c>
      <c r="P24" s="141">
        <v>0.99</v>
      </c>
      <c r="Q24" s="142">
        <v>0.99</v>
      </c>
      <c r="R24" s="142">
        <v>0.99</v>
      </c>
      <c r="S24" s="142">
        <v>0.99</v>
      </c>
      <c r="X24" s="123"/>
      <c r="Y24" s="150" t="s">
        <v>200</v>
      </c>
      <c r="Z24" s="145" t="s">
        <v>155</v>
      </c>
      <c r="AA24" s="146" t="s">
        <v>201</v>
      </c>
    </row>
    <row r="25" spans="3:27" ht="94.5" x14ac:dyDescent="0.25">
      <c r="C25" s="162"/>
      <c r="E25" s="156"/>
      <c r="H25" s="123"/>
      <c r="I25" s="149" t="s">
        <v>166</v>
      </c>
      <c r="J25" s="159"/>
      <c r="K25" s="125"/>
      <c r="M25" s="131">
        <v>23</v>
      </c>
      <c r="N25" s="140" t="s">
        <v>202</v>
      </c>
      <c r="O25" s="141">
        <v>0.99</v>
      </c>
      <c r="P25" s="141">
        <v>0.99</v>
      </c>
      <c r="Q25" s="142">
        <v>0.99</v>
      </c>
      <c r="R25" s="142">
        <v>0.99</v>
      </c>
      <c r="S25" s="142">
        <v>0.99</v>
      </c>
      <c r="X25" s="123"/>
      <c r="Y25" s="151" t="s">
        <v>203</v>
      </c>
      <c r="Z25" s="152" t="s">
        <v>160</v>
      </c>
      <c r="AA25" s="161" t="s">
        <v>194</v>
      </c>
    </row>
    <row r="26" spans="3:27" ht="47.25" x14ac:dyDescent="0.25">
      <c r="C26" s="162"/>
      <c r="E26" s="156"/>
      <c r="H26" s="123"/>
      <c r="I26" s="149" t="s">
        <v>55</v>
      </c>
      <c r="J26" s="159"/>
      <c r="K26" s="125"/>
      <c r="M26" s="131">
        <v>24</v>
      </c>
      <c r="N26" s="140" t="s">
        <v>204</v>
      </c>
      <c r="O26" s="141">
        <v>0.99</v>
      </c>
      <c r="P26" s="141">
        <v>0.99</v>
      </c>
      <c r="Q26" s="142">
        <v>0.99</v>
      </c>
      <c r="R26" s="142">
        <v>0.99</v>
      </c>
      <c r="S26" s="142">
        <v>0.99</v>
      </c>
      <c r="X26" s="123"/>
      <c r="Y26" s="151" t="s">
        <v>203</v>
      </c>
      <c r="Z26" s="152" t="s">
        <v>160</v>
      </c>
      <c r="AA26" s="161" t="s">
        <v>205</v>
      </c>
    </row>
    <row r="27" spans="3:27" ht="78.75" x14ac:dyDescent="0.25">
      <c r="C27" s="162"/>
      <c r="E27" s="156"/>
      <c r="H27" s="123"/>
      <c r="I27" s="149" t="s">
        <v>206</v>
      </c>
      <c r="J27" s="159"/>
      <c r="K27" s="125"/>
      <c r="M27" s="131">
        <v>25</v>
      </c>
      <c r="N27" s="140" t="s">
        <v>207</v>
      </c>
      <c r="O27" s="141">
        <v>0.99</v>
      </c>
      <c r="P27" s="141">
        <v>0.99</v>
      </c>
      <c r="Q27" s="142">
        <v>0.99</v>
      </c>
      <c r="R27" s="142">
        <v>0.99</v>
      </c>
      <c r="S27" s="142">
        <v>0.99</v>
      </c>
      <c r="X27" s="123"/>
      <c r="Y27" s="151" t="s">
        <v>203</v>
      </c>
      <c r="Z27" s="152" t="s">
        <v>168</v>
      </c>
      <c r="AA27" s="161" t="s">
        <v>161</v>
      </c>
    </row>
    <row r="28" spans="3:27" ht="47.25" x14ac:dyDescent="0.25">
      <c r="C28" s="162"/>
      <c r="E28" s="156"/>
      <c r="H28" s="123"/>
      <c r="I28" s="149" t="s">
        <v>208</v>
      </c>
      <c r="J28" s="159"/>
      <c r="K28" s="125"/>
      <c r="M28" s="131">
        <v>26</v>
      </c>
      <c r="N28" s="140" t="s">
        <v>209</v>
      </c>
      <c r="O28" s="141">
        <v>0.96</v>
      </c>
      <c r="P28" s="141">
        <v>0.96</v>
      </c>
      <c r="Q28" s="142">
        <v>0.96</v>
      </c>
      <c r="R28" s="142">
        <v>0.96</v>
      </c>
      <c r="S28" s="142">
        <v>0.96</v>
      </c>
      <c r="X28" s="123"/>
      <c r="Y28" s="150" t="s">
        <v>210</v>
      </c>
      <c r="Z28" s="145" t="s">
        <v>173</v>
      </c>
      <c r="AA28" s="146" t="s">
        <v>208</v>
      </c>
    </row>
    <row r="29" spans="3:27" ht="110.25" x14ac:dyDescent="0.25">
      <c r="C29" s="162"/>
      <c r="E29" s="156"/>
      <c r="H29" s="123"/>
      <c r="I29" s="149" t="s">
        <v>154</v>
      </c>
      <c r="J29" s="159"/>
      <c r="K29" s="125"/>
      <c r="M29" s="131">
        <v>27</v>
      </c>
      <c r="N29" s="140" t="s">
        <v>211</v>
      </c>
      <c r="O29" s="141">
        <v>0.9</v>
      </c>
      <c r="P29" s="141">
        <v>0.86</v>
      </c>
      <c r="Q29" s="142">
        <v>0.86</v>
      </c>
      <c r="R29" s="142">
        <v>0.86</v>
      </c>
      <c r="S29" s="142">
        <v>0.86</v>
      </c>
      <c r="X29" s="123"/>
      <c r="Y29" s="151" t="s">
        <v>212</v>
      </c>
      <c r="Z29" s="152" t="s">
        <v>65</v>
      </c>
      <c r="AA29" s="161" t="s">
        <v>206</v>
      </c>
    </row>
    <row r="30" spans="3:27" ht="63" x14ac:dyDescent="0.25">
      <c r="C30" s="162"/>
      <c r="E30" s="159"/>
      <c r="H30" s="123"/>
      <c r="I30" s="149" t="s">
        <v>201</v>
      </c>
      <c r="J30" s="159"/>
      <c r="K30" s="125"/>
      <c r="M30" s="131">
        <v>28</v>
      </c>
      <c r="N30" s="140" t="s">
        <v>213</v>
      </c>
      <c r="O30" s="141">
        <v>0.96</v>
      </c>
      <c r="P30" s="141">
        <v>0.96</v>
      </c>
      <c r="Q30" s="142">
        <v>0.96</v>
      </c>
      <c r="R30" s="142">
        <v>0.96</v>
      </c>
      <c r="S30" s="142">
        <v>0.96</v>
      </c>
      <c r="X30" s="123"/>
      <c r="Y30" s="151" t="s">
        <v>212</v>
      </c>
      <c r="Z30" s="152" t="s">
        <v>65</v>
      </c>
      <c r="AA30" s="161" t="s">
        <v>66</v>
      </c>
    </row>
    <row r="31" spans="3:27" ht="63" x14ac:dyDescent="0.25">
      <c r="C31" s="162"/>
      <c r="E31" s="159"/>
      <c r="H31" s="123"/>
      <c r="I31" s="149" t="s">
        <v>60</v>
      </c>
      <c r="J31" s="159"/>
      <c r="K31" s="125"/>
      <c r="M31" s="131">
        <v>29</v>
      </c>
      <c r="N31" s="140" t="s">
        <v>214</v>
      </c>
      <c r="O31" s="141">
        <v>0.97</v>
      </c>
      <c r="P31" s="141">
        <v>0.97</v>
      </c>
      <c r="Q31" s="142">
        <v>0.97</v>
      </c>
      <c r="R31" s="142">
        <v>0.97</v>
      </c>
      <c r="S31" s="142">
        <v>0.97</v>
      </c>
      <c r="X31" s="123"/>
      <c r="Y31" s="151" t="s">
        <v>212</v>
      </c>
      <c r="Z31" s="152" t="s">
        <v>65</v>
      </c>
      <c r="AA31" s="163" t="s">
        <v>55</v>
      </c>
    </row>
    <row r="32" spans="3:27" ht="63" x14ac:dyDescent="0.25">
      <c r="C32" s="162"/>
      <c r="E32" s="159"/>
      <c r="H32" s="123"/>
      <c r="I32" s="149" t="s">
        <v>188</v>
      </c>
      <c r="J32" s="164"/>
      <c r="K32" s="125"/>
      <c r="M32" s="131">
        <v>30</v>
      </c>
      <c r="N32" s="140" t="s">
        <v>215</v>
      </c>
      <c r="O32" s="141">
        <v>0.99</v>
      </c>
      <c r="P32" s="141">
        <v>0.99</v>
      </c>
      <c r="Q32" s="142">
        <v>0.99</v>
      </c>
      <c r="R32" s="142">
        <v>0.99</v>
      </c>
      <c r="S32" s="142">
        <v>0.99</v>
      </c>
      <c r="X32" s="123"/>
      <c r="Y32" s="151" t="s">
        <v>212</v>
      </c>
      <c r="Z32" s="152" t="s">
        <v>65</v>
      </c>
      <c r="AA32" s="161" t="s">
        <v>193</v>
      </c>
    </row>
    <row r="33" spans="3:27" ht="63" x14ac:dyDescent="0.25">
      <c r="C33" s="162"/>
      <c r="E33" s="159"/>
      <c r="H33" s="123"/>
      <c r="I33" s="149" t="s">
        <v>198</v>
      </c>
      <c r="J33" s="164"/>
      <c r="K33" s="125"/>
      <c r="M33" s="131">
        <v>31</v>
      </c>
      <c r="N33" s="140" t="s">
        <v>216</v>
      </c>
      <c r="O33" s="141">
        <v>0.97</v>
      </c>
      <c r="P33" s="141">
        <v>0.96</v>
      </c>
      <c r="Q33" s="142">
        <v>0.96</v>
      </c>
      <c r="R33" s="142">
        <v>0.96</v>
      </c>
      <c r="S33" s="142">
        <v>0.96</v>
      </c>
      <c r="X33" s="123"/>
      <c r="Y33" s="151" t="s">
        <v>212</v>
      </c>
      <c r="Z33" s="152" t="s">
        <v>65</v>
      </c>
      <c r="AA33" s="163" t="s">
        <v>60</v>
      </c>
    </row>
    <row r="34" spans="3:27" ht="63" x14ac:dyDescent="0.25">
      <c r="C34" s="162"/>
      <c r="E34" s="159"/>
      <c r="H34" s="123"/>
      <c r="I34" s="149" t="s">
        <v>196</v>
      </c>
      <c r="J34" s="164"/>
      <c r="K34" s="125"/>
      <c r="M34" s="131">
        <v>32</v>
      </c>
      <c r="N34" s="140" t="s">
        <v>217</v>
      </c>
      <c r="O34" s="141">
        <v>0.96</v>
      </c>
      <c r="P34" s="141">
        <v>0.96</v>
      </c>
      <c r="Q34" s="142">
        <v>0.96</v>
      </c>
      <c r="R34" s="142">
        <v>0.96</v>
      </c>
      <c r="S34" s="142">
        <v>0.96</v>
      </c>
      <c r="X34" s="123"/>
      <c r="Y34" s="151" t="s">
        <v>212</v>
      </c>
      <c r="Z34" s="152" t="s">
        <v>65</v>
      </c>
      <c r="AA34" s="163" t="s">
        <v>52</v>
      </c>
    </row>
    <row r="35" spans="3:27" x14ac:dyDescent="0.25">
      <c r="C35" s="162"/>
      <c r="E35" s="159"/>
      <c r="H35" s="123"/>
      <c r="I35" s="149" t="s">
        <v>59</v>
      </c>
      <c r="J35" s="164"/>
      <c r="K35" s="125"/>
      <c r="M35" s="131">
        <v>33</v>
      </c>
      <c r="N35" s="140" t="s">
        <v>218</v>
      </c>
      <c r="O35" s="141">
        <v>0.98</v>
      </c>
      <c r="P35" s="141">
        <v>0.97</v>
      </c>
      <c r="Q35" s="142">
        <v>0.97</v>
      </c>
      <c r="R35" s="142">
        <v>0.97</v>
      </c>
      <c r="S35" s="142">
        <v>0.97</v>
      </c>
      <c r="Y35" s="150" t="s">
        <v>219</v>
      </c>
      <c r="Z35" s="165" t="s">
        <v>178</v>
      </c>
      <c r="AA35" s="165"/>
    </row>
    <row r="36" spans="3:27" x14ac:dyDescent="0.25">
      <c r="C36" s="162"/>
      <c r="E36" s="159"/>
      <c r="H36" s="123"/>
      <c r="I36" s="166"/>
      <c r="J36" s="164"/>
      <c r="K36" s="125"/>
      <c r="M36" s="131">
        <v>34</v>
      </c>
      <c r="N36" s="140" t="s">
        <v>220</v>
      </c>
      <c r="O36" s="141">
        <v>0.97</v>
      </c>
      <c r="P36" s="141">
        <v>0.97</v>
      </c>
      <c r="Q36" s="142">
        <v>0.97</v>
      </c>
      <c r="R36" s="142">
        <v>0.97</v>
      </c>
      <c r="S36" s="142">
        <v>0.97</v>
      </c>
      <c r="Y36" s="150" t="s">
        <v>219</v>
      </c>
      <c r="Z36" s="165" t="s">
        <v>183</v>
      </c>
      <c r="AA36" s="165"/>
    </row>
    <row r="37" spans="3:27" x14ac:dyDescent="0.25">
      <c r="C37" s="162"/>
      <c r="E37" s="159"/>
      <c r="H37" s="123"/>
      <c r="I37" s="166"/>
      <c r="J37" s="164"/>
      <c r="K37" s="125"/>
      <c r="M37" s="131">
        <v>35</v>
      </c>
      <c r="N37" s="140" t="s">
        <v>221</v>
      </c>
      <c r="O37" s="141">
        <v>0.88</v>
      </c>
      <c r="P37" s="141">
        <v>0.82</v>
      </c>
      <c r="Q37" s="142">
        <v>0.82</v>
      </c>
      <c r="R37" s="142">
        <v>0.82</v>
      </c>
      <c r="S37" s="142">
        <v>0.82</v>
      </c>
      <c r="Y37" s="150" t="s">
        <v>219</v>
      </c>
      <c r="Z37" s="165" t="s">
        <v>186</v>
      </c>
      <c r="AA37" s="165"/>
    </row>
    <row r="38" spans="3:27" ht="31.5" x14ac:dyDescent="0.25">
      <c r="C38" s="162"/>
      <c r="E38" s="159"/>
      <c r="M38" s="131">
        <v>36</v>
      </c>
      <c r="N38" s="140" t="s">
        <v>222</v>
      </c>
      <c r="O38" s="141">
        <v>0.99</v>
      </c>
      <c r="P38" s="141">
        <v>0.99</v>
      </c>
      <c r="Q38" s="142">
        <v>0.99</v>
      </c>
      <c r="R38" s="142">
        <v>0.99</v>
      </c>
      <c r="S38" s="142">
        <v>0.99</v>
      </c>
      <c r="Y38" s="167" t="s">
        <v>223</v>
      </c>
      <c r="Z38" s="152" t="s">
        <v>189</v>
      </c>
      <c r="AA38" s="152"/>
    </row>
    <row r="39" spans="3:27" x14ac:dyDescent="0.25">
      <c r="C39" s="162"/>
      <c r="E39" s="159"/>
      <c r="M39" s="131">
        <v>37</v>
      </c>
      <c r="N39" s="140" t="s">
        <v>224</v>
      </c>
      <c r="O39" s="141">
        <v>0.98</v>
      </c>
      <c r="P39" s="141">
        <v>0.97</v>
      </c>
      <c r="Q39" s="142">
        <v>0.97</v>
      </c>
      <c r="R39" s="142">
        <v>0.97</v>
      </c>
      <c r="S39" s="142">
        <v>0.97</v>
      </c>
    </row>
    <row r="40" spans="3:27" x14ac:dyDescent="0.25">
      <c r="C40" s="162"/>
      <c r="E40" s="159"/>
      <c r="M40" s="131">
        <v>38</v>
      </c>
      <c r="N40" s="140" t="s">
        <v>225</v>
      </c>
      <c r="O40" s="141">
        <v>0.98</v>
      </c>
      <c r="P40" s="141">
        <v>0.98</v>
      </c>
      <c r="Q40" s="142">
        <v>0.98</v>
      </c>
      <c r="R40" s="142">
        <v>0.98</v>
      </c>
      <c r="S40" s="142">
        <v>0.98</v>
      </c>
    </row>
    <row r="41" spans="3:27" x14ac:dyDescent="0.25">
      <c r="C41" s="162"/>
      <c r="E41" s="159"/>
      <c r="M41" s="131">
        <v>39</v>
      </c>
      <c r="N41" s="140" t="s">
        <v>226</v>
      </c>
      <c r="O41" s="141">
        <v>0.89</v>
      </c>
      <c r="P41" s="141">
        <v>0.84</v>
      </c>
      <c r="Q41" s="142">
        <v>0.84</v>
      </c>
      <c r="R41" s="142">
        <v>0.84</v>
      </c>
      <c r="S41" s="142">
        <v>0.84</v>
      </c>
    </row>
    <row r="42" spans="3:27" x14ac:dyDescent="0.25">
      <c r="C42" s="162"/>
      <c r="E42" s="159"/>
      <c r="M42" s="131">
        <v>40</v>
      </c>
      <c r="N42" s="140" t="s">
        <v>227</v>
      </c>
      <c r="O42" s="141">
        <v>0.97</v>
      </c>
      <c r="P42" s="141">
        <v>0.97</v>
      </c>
      <c r="Q42" s="142">
        <v>0.97</v>
      </c>
      <c r="R42" s="142">
        <v>0.97</v>
      </c>
      <c r="S42" s="142">
        <v>0.97</v>
      </c>
    </row>
    <row r="43" spans="3:27" x14ac:dyDescent="0.25">
      <c r="C43" s="162"/>
      <c r="E43" s="159"/>
      <c r="M43" s="131">
        <v>41</v>
      </c>
      <c r="N43" s="140" t="s">
        <v>228</v>
      </c>
      <c r="O43" s="141">
        <v>0.99</v>
      </c>
      <c r="P43" s="141">
        <v>0.98</v>
      </c>
      <c r="Q43" s="142">
        <v>0.98</v>
      </c>
      <c r="R43" s="142">
        <v>0.98</v>
      </c>
      <c r="S43" s="142">
        <v>0.98</v>
      </c>
    </row>
    <row r="44" spans="3:27" x14ac:dyDescent="0.25">
      <c r="C44" s="162"/>
      <c r="E44" s="159"/>
      <c r="M44" s="131">
        <v>42</v>
      </c>
      <c r="N44" s="140" t="s">
        <v>229</v>
      </c>
      <c r="O44" s="141">
        <v>0.94</v>
      </c>
      <c r="P44" s="141">
        <v>0.92</v>
      </c>
      <c r="Q44" s="142">
        <v>0.92</v>
      </c>
      <c r="R44" s="142">
        <v>0.92</v>
      </c>
      <c r="S44" s="142">
        <v>0.92</v>
      </c>
    </row>
    <row r="45" spans="3:27" x14ac:dyDescent="0.25">
      <c r="C45" s="162"/>
      <c r="E45" s="159"/>
      <c r="M45" s="131">
        <v>43</v>
      </c>
      <c r="N45" s="140" t="s">
        <v>230</v>
      </c>
      <c r="O45" s="141">
        <v>0.97</v>
      </c>
      <c r="P45" s="141">
        <v>0.96</v>
      </c>
      <c r="Q45" s="142">
        <v>0.96</v>
      </c>
      <c r="R45" s="142">
        <v>0.96</v>
      </c>
      <c r="S45" s="142">
        <v>0.96</v>
      </c>
    </row>
    <row r="46" spans="3:27" x14ac:dyDescent="0.25">
      <c r="C46" s="162"/>
      <c r="E46" s="164"/>
      <c r="M46" s="131">
        <v>44</v>
      </c>
      <c r="N46" s="140" t="s">
        <v>231</v>
      </c>
      <c r="O46" s="141">
        <v>0.96</v>
      </c>
      <c r="P46" s="141">
        <v>0.95</v>
      </c>
      <c r="Q46" s="142">
        <v>0.95</v>
      </c>
      <c r="R46" s="142">
        <v>0.95</v>
      </c>
      <c r="S46" s="142">
        <v>0.95</v>
      </c>
    </row>
    <row r="47" spans="3:27" x14ac:dyDescent="0.25">
      <c r="C47" s="162"/>
      <c r="E47" s="164"/>
      <c r="M47" s="131">
        <v>45</v>
      </c>
      <c r="N47" s="140" t="s">
        <v>232</v>
      </c>
      <c r="O47" s="141">
        <v>0.89</v>
      </c>
      <c r="P47" s="141">
        <v>0.83</v>
      </c>
      <c r="Q47" s="142">
        <v>0.83</v>
      </c>
      <c r="R47" s="142">
        <v>0.83</v>
      </c>
      <c r="S47" s="142">
        <v>0.83</v>
      </c>
    </row>
    <row r="48" spans="3:27" x14ac:dyDescent="0.25">
      <c r="C48" s="162"/>
      <c r="E48" s="164"/>
      <c r="M48" s="131">
        <v>46</v>
      </c>
      <c r="N48" s="140" t="s">
        <v>233</v>
      </c>
      <c r="O48" s="141">
        <v>0.99</v>
      </c>
      <c r="P48" s="141">
        <v>0.98</v>
      </c>
      <c r="Q48" s="142">
        <v>0.98</v>
      </c>
      <c r="R48" s="142">
        <v>0.98</v>
      </c>
      <c r="S48" s="142">
        <v>0.98</v>
      </c>
    </row>
    <row r="49" spans="3:19" x14ac:dyDescent="0.25">
      <c r="C49" s="162"/>
      <c r="E49" s="164"/>
      <c r="M49" s="131">
        <v>47</v>
      </c>
      <c r="N49" s="140" t="s">
        <v>234</v>
      </c>
      <c r="O49" s="141">
        <v>0.99</v>
      </c>
      <c r="P49" s="141">
        <v>0.98</v>
      </c>
      <c r="Q49" s="142">
        <v>0.98</v>
      </c>
      <c r="R49" s="142">
        <v>0.98</v>
      </c>
      <c r="S49" s="142">
        <v>0.98</v>
      </c>
    </row>
    <row r="50" spans="3:19" x14ac:dyDescent="0.25">
      <c r="C50" s="162"/>
      <c r="E50" s="164"/>
      <c r="M50" s="131">
        <v>48</v>
      </c>
      <c r="N50" s="140" t="s">
        <v>235</v>
      </c>
      <c r="O50" s="141">
        <v>0.99</v>
      </c>
      <c r="P50" s="141">
        <v>0.99</v>
      </c>
      <c r="Q50" s="142">
        <v>0.99</v>
      </c>
      <c r="R50" s="142">
        <v>0.99</v>
      </c>
      <c r="S50" s="142">
        <v>0.99</v>
      </c>
    </row>
    <row r="51" spans="3:19" x14ac:dyDescent="0.25">
      <c r="C51" s="162"/>
      <c r="E51" s="164"/>
      <c r="M51" s="131">
        <v>49</v>
      </c>
      <c r="N51" s="140" t="s">
        <v>236</v>
      </c>
      <c r="O51" s="141">
        <v>0.97</v>
      </c>
      <c r="P51" s="141">
        <v>0.97</v>
      </c>
      <c r="Q51" s="142">
        <v>0.97</v>
      </c>
      <c r="R51" s="142">
        <v>0.97</v>
      </c>
      <c r="S51" s="142">
        <v>0.97</v>
      </c>
    </row>
    <row r="52" spans="3:19" x14ac:dyDescent="0.25">
      <c r="C52" s="162"/>
      <c r="E52" s="164"/>
      <c r="M52" s="131">
        <v>50</v>
      </c>
      <c r="N52" s="140" t="s">
        <v>237</v>
      </c>
      <c r="O52" s="141">
        <v>0.61</v>
      </c>
      <c r="P52" s="141">
        <v>0.56000000000000005</v>
      </c>
      <c r="Q52" s="142">
        <v>0.56000000000000005</v>
      </c>
      <c r="R52" s="142">
        <v>0.56000000000000005</v>
      </c>
      <c r="S52" s="142">
        <v>0.56000000000000005</v>
      </c>
    </row>
    <row r="53" spans="3:19" x14ac:dyDescent="0.25">
      <c r="C53" s="162"/>
      <c r="E53" s="164"/>
      <c r="M53" s="131">
        <v>51</v>
      </c>
      <c r="N53" s="140" t="s">
        <v>238</v>
      </c>
      <c r="O53" s="141">
        <v>0.91</v>
      </c>
      <c r="P53" s="141">
        <v>0.88</v>
      </c>
      <c r="Q53" s="142">
        <v>0.88</v>
      </c>
      <c r="R53" s="142">
        <v>0.88</v>
      </c>
      <c r="S53" s="142">
        <v>0.88</v>
      </c>
    </row>
    <row r="54" spans="3:19" x14ac:dyDescent="0.25">
      <c r="C54" s="162"/>
      <c r="E54" s="164"/>
      <c r="M54" s="131">
        <v>52</v>
      </c>
      <c r="N54" s="140" t="s">
        <v>239</v>
      </c>
      <c r="O54" s="141">
        <v>0.98</v>
      </c>
      <c r="P54" s="141">
        <v>0.97</v>
      </c>
      <c r="Q54" s="142">
        <v>0.97</v>
      </c>
      <c r="R54" s="142">
        <v>0.97</v>
      </c>
      <c r="S54" s="142">
        <v>0.97</v>
      </c>
    </row>
    <row r="55" spans="3:19" x14ac:dyDescent="0.25">
      <c r="C55" s="162"/>
      <c r="E55" s="164"/>
      <c r="M55" s="131">
        <v>53</v>
      </c>
      <c r="N55" s="140" t="s">
        <v>240</v>
      </c>
      <c r="O55" s="141">
        <v>0.7</v>
      </c>
      <c r="P55" s="141">
        <v>0.66</v>
      </c>
      <c r="Q55" s="142">
        <v>0.66</v>
      </c>
      <c r="R55" s="142">
        <v>0.66</v>
      </c>
      <c r="S55" s="142">
        <v>0.66</v>
      </c>
    </row>
    <row r="56" spans="3:19" x14ac:dyDescent="0.25">
      <c r="E56" s="164"/>
      <c r="M56" s="131">
        <v>54</v>
      </c>
      <c r="N56" s="140" t="s">
        <v>241</v>
      </c>
      <c r="O56" s="141">
        <v>0.86</v>
      </c>
      <c r="P56" s="141">
        <v>0.8</v>
      </c>
      <c r="Q56" s="142">
        <v>0.8</v>
      </c>
      <c r="R56" s="142">
        <v>0.8</v>
      </c>
      <c r="S56" s="142">
        <v>0.8</v>
      </c>
    </row>
    <row r="57" spans="3:19" x14ac:dyDescent="0.25">
      <c r="E57" s="164"/>
      <c r="M57" s="131">
        <v>55</v>
      </c>
      <c r="N57" s="140" t="s">
        <v>242</v>
      </c>
      <c r="O57" s="141">
        <v>0.94</v>
      </c>
      <c r="P57" s="141">
        <v>0.93</v>
      </c>
      <c r="Q57" s="142">
        <v>0.93</v>
      </c>
      <c r="R57" s="142">
        <v>0.93</v>
      </c>
      <c r="S57" s="142">
        <v>0.93</v>
      </c>
    </row>
    <row r="58" spans="3:19" x14ac:dyDescent="0.25">
      <c r="E58" s="164"/>
      <c r="M58" s="131">
        <v>56</v>
      </c>
      <c r="N58" s="140" t="s">
        <v>243</v>
      </c>
      <c r="O58" s="141">
        <v>0.96</v>
      </c>
      <c r="P58" s="141">
        <v>0.96</v>
      </c>
      <c r="Q58" s="142">
        <v>0.96</v>
      </c>
      <c r="R58" s="142">
        <v>0.96</v>
      </c>
      <c r="S58" s="142">
        <v>0.96</v>
      </c>
    </row>
    <row r="59" spans="3:19" x14ac:dyDescent="0.25">
      <c r="E59" s="164"/>
      <c r="M59" s="131">
        <v>57</v>
      </c>
      <c r="N59" s="140" t="s">
        <v>244</v>
      </c>
      <c r="O59" s="141">
        <v>0.96</v>
      </c>
      <c r="P59" s="141">
        <v>0.95</v>
      </c>
      <c r="Q59" s="142">
        <v>0.95</v>
      </c>
      <c r="R59" s="142">
        <v>0.95</v>
      </c>
      <c r="S59" s="142">
        <v>0.95</v>
      </c>
    </row>
    <row r="60" spans="3:19" x14ac:dyDescent="0.25">
      <c r="E60" s="164"/>
      <c r="M60" s="131">
        <v>58</v>
      </c>
      <c r="N60" s="140" t="s">
        <v>245</v>
      </c>
      <c r="O60" s="141">
        <v>0.98</v>
      </c>
      <c r="P60" s="141">
        <v>0.98</v>
      </c>
      <c r="Q60" s="142">
        <v>0.98</v>
      </c>
      <c r="R60" s="142">
        <v>0.98</v>
      </c>
      <c r="S60" s="142">
        <v>0.98</v>
      </c>
    </row>
    <row r="61" spans="3:19" x14ac:dyDescent="0.25">
      <c r="E61" s="123"/>
      <c r="M61" s="131">
        <v>59</v>
      </c>
      <c r="N61" s="140" t="s">
        <v>246</v>
      </c>
      <c r="O61" s="141">
        <v>0.97</v>
      </c>
      <c r="P61" s="141">
        <v>0.97</v>
      </c>
      <c r="Q61" s="142">
        <v>0.97</v>
      </c>
      <c r="R61" s="142">
        <v>0.97</v>
      </c>
      <c r="S61" s="142">
        <v>0.97</v>
      </c>
    </row>
    <row r="62" spans="3:19" x14ac:dyDescent="0.25">
      <c r="E62" s="123"/>
      <c r="M62" s="131">
        <v>60</v>
      </c>
      <c r="N62" s="140" t="s">
        <v>247</v>
      </c>
      <c r="O62" s="141">
        <v>0.99</v>
      </c>
      <c r="P62" s="141">
        <v>0.98</v>
      </c>
      <c r="Q62" s="142">
        <v>0.98</v>
      </c>
      <c r="R62" s="142">
        <v>0.98</v>
      </c>
      <c r="S62" s="142">
        <v>0.98</v>
      </c>
    </row>
    <row r="63" spans="3:19" x14ac:dyDescent="0.25">
      <c r="E63" s="123"/>
      <c r="M63" s="131">
        <v>61</v>
      </c>
      <c r="N63" s="140" t="s">
        <v>248</v>
      </c>
      <c r="O63" s="141">
        <v>0.99</v>
      </c>
      <c r="P63" s="141">
        <v>0.98</v>
      </c>
      <c r="Q63" s="142">
        <v>0.98</v>
      </c>
      <c r="R63" s="142">
        <v>0.98</v>
      </c>
      <c r="S63" s="142">
        <v>0.98</v>
      </c>
    </row>
    <row r="64" spans="3:19" x14ac:dyDescent="0.25">
      <c r="E64" s="123"/>
      <c r="M64" s="131">
        <v>62</v>
      </c>
      <c r="N64" s="140" t="s">
        <v>1</v>
      </c>
      <c r="O64" s="141">
        <v>0.99</v>
      </c>
      <c r="P64" s="141">
        <v>0.98</v>
      </c>
      <c r="Q64" s="142">
        <v>0.98</v>
      </c>
      <c r="R64" s="142">
        <v>0.98</v>
      </c>
      <c r="S64" s="142">
        <v>0.98</v>
      </c>
    </row>
    <row r="65" spans="5:19" x14ac:dyDescent="0.25">
      <c r="M65" s="131">
        <v>63</v>
      </c>
      <c r="N65" s="140" t="s">
        <v>249</v>
      </c>
      <c r="O65" s="141">
        <v>0.98</v>
      </c>
      <c r="P65" s="141">
        <v>0.97</v>
      </c>
      <c r="Q65" s="142">
        <v>0.97</v>
      </c>
      <c r="R65" s="142">
        <v>0.97</v>
      </c>
      <c r="S65" s="142">
        <v>0.97</v>
      </c>
    </row>
    <row r="66" spans="5:19" x14ac:dyDescent="0.25">
      <c r="M66" s="131">
        <v>64</v>
      </c>
      <c r="N66" s="140" t="s">
        <v>250</v>
      </c>
      <c r="O66" s="141">
        <v>0.97</v>
      </c>
      <c r="P66" s="141">
        <v>0.97</v>
      </c>
      <c r="Q66" s="142">
        <v>0.97</v>
      </c>
      <c r="R66" s="142">
        <v>0.97</v>
      </c>
      <c r="S66" s="142">
        <v>0.97</v>
      </c>
    </row>
    <row r="67" spans="5:19" x14ac:dyDescent="0.25">
      <c r="M67" s="131">
        <v>65</v>
      </c>
      <c r="N67" s="140" t="s">
        <v>251</v>
      </c>
      <c r="O67" s="141">
        <v>0.88</v>
      </c>
      <c r="P67" s="141">
        <v>0.88</v>
      </c>
      <c r="Q67" s="142">
        <v>0.88</v>
      </c>
      <c r="R67" s="142">
        <v>0.88</v>
      </c>
      <c r="S67" s="142">
        <v>0.88</v>
      </c>
    </row>
    <row r="68" spans="5:19" x14ac:dyDescent="0.25">
      <c r="M68" s="131">
        <v>66</v>
      </c>
      <c r="N68" s="140" t="s">
        <v>252</v>
      </c>
      <c r="O68" s="141">
        <v>0.98</v>
      </c>
      <c r="P68" s="141">
        <v>0.98</v>
      </c>
      <c r="Q68" s="142">
        <v>0.98</v>
      </c>
      <c r="R68" s="142">
        <v>0.98</v>
      </c>
      <c r="S68" s="142">
        <v>0.98</v>
      </c>
    </row>
    <row r="69" spans="5:19" x14ac:dyDescent="0.25">
      <c r="M69" s="131">
        <v>67</v>
      </c>
      <c r="N69" s="140" t="s">
        <v>253</v>
      </c>
      <c r="O69" s="141">
        <v>0.51</v>
      </c>
      <c r="P69" s="141">
        <v>0.45</v>
      </c>
      <c r="Q69" s="142">
        <v>0.45</v>
      </c>
      <c r="R69" s="142">
        <v>0.45</v>
      </c>
      <c r="S69" s="142">
        <v>0.45</v>
      </c>
    </row>
    <row r="70" spans="5:19" ht="16.5" x14ac:dyDescent="0.25">
      <c r="E70" s="168"/>
      <c r="M70" s="131">
        <v>68</v>
      </c>
      <c r="N70" s="140" t="s">
        <v>254</v>
      </c>
      <c r="O70" s="141">
        <v>0.86</v>
      </c>
      <c r="P70" s="141">
        <v>0.8</v>
      </c>
      <c r="Q70" s="142">
        <v>0.8</v>
      </c>
      <c r="R70" s="142">
        <v>0.8</v>
      </c>
      <c r="S70" s="142">
        <v>0.8</v>
      </c>
    </row>
    <row r="71" spans="5:19" x14ac:dyDescent="0.25">
      <c r="E71" s="169"/>
      <c r="M71" s="131">
        <v>69</v>
      </c>
      <c r="N71" s="140" t="s">
        <v>255</v>
      </c>
      <c r="O71" s="141">
        <v>0.97</v>
      </c>
      <c r="P71" s="141">
        <v>0.96</v>
      </c>
      <c r="Q71" s="142">
        <v>0.96</v>
      </c>
      <c r="R71" s="142">
        <v>0.96</v>
      </c>
      <c r="S71" s="142">
        <v>0.96</v>
      </c>
    </row>
    <row r="72" spans="5:19" x14ac:dyDescent="0.25">
      <c r="E72" s="169"/>
      <c r="M72" s="131">
        <v>70</v>
      </c>
      <c r="N72" s="140" t="s">
        <v>256</v>
      </c>
      <c r="O72" s="141">
        <v>0.98</v>
      </c>
      <c r="P72" s="141">
        <v>0.98</v>
      </c>
      <c r="Q72" s="142">
        <v>0.98</v>
      </c>
      <c r="R72" s="142">
        <v>0.98</v>
      </c>
      <c r="S72" s="142">
        <v>0.98</v>
      </c>
    </row>
    <row r="73" spans="5:19" x14ac:dyDescent="0.25">
      <c r="E73" s="169"/>
      <c r="M73" s="131">
        <v>71</v>
      </c>
      <c r="N73" s="140" t="s">
        <v>257</v>
      </c>
      <c r="O73" s="141">
        <v>0.97</v>
      </c>
      <c r="P73" s="141">
        <v>0.97</v>
      </c>
      <c r="Q73" s="142">
        <v>0.97</v>
      </c>
      <c r="R73" s="142">
        <v>0.97</v>
      </c>
      <c r="S73" s="142">
        <v>0.97</v>
      </c>
    </row>
    <row r="74" spans="5:19" x14ac:dyDescent="0.25">
      <c r="E74" s="169"/>
      <c r="M74" s="131">
        <v>72</v>
      </c>
      <c r="N74" s="140" t="s">
        <v>258</v>
      </c>
      <c r="O74" s="141">
        <v>0.98</v>
      </c>
      <c r="P74" s="141">
        <v>0.98</v>
      </c>
      <c r="Q74" s="142">
        <v>0.98</v>
      </c>
      <c r="R74" s="142">
        <v>0.98</v>
      </c>
      <c r="S74" s="142">
        <v>0.98</v>
      </c>
    </row>
    <row r="75" spans="5:19" x14ac:dyDescent="0.25">
      <c r="E75" s="169"/>
      <c r="M75" s="131">
        <v>73</v>
      </c>
      <c r="N75" s="140" t="s">
        <v>259</v>
      </c>
      <c r="O75" s="141">
        <v>0.96</v>
      </c>
      <c r="P75" s="141">
        <v>0.96</v>
      </c>
      <c r="Q75" s="142">
        <v>0.96</v>
      </c>
      <c r="R75" s="142">
        <v>0.96</v>
      </c>
      <c r="S75" s="142">
        <v>0.96</v>
      </c>
    </row>
    <row r="76" spans="5:19" x14ac:dyDescent="0.25">
      <c r="E76" s="169"/>
      <c r="M76" s="131">
        <v>74</v>
      </c>
      <c r="N76" s="140" t="s">
        <v>260</v>
      </c>
      <c r="O76" s="141">
        <v>0.31</v>
      </c>
      <c r="P76" s="141">
        <v>0.31</v>
      </c>
      <c r="Q76" s="142">
        <v>0.31</v>
      </c>
      <c r="R76" s="142">
        <v>0.31</v>
      </c>
      <c r="S76" s="142">
        <v>0.31</v>
      </c>
    </row>
    <row r="77" spans="5:19" x14ac:dyDescent="0.25">
      <c r="E77" s="169"/>
      <c r="M77" s="131">
        <v>75</v>
      </c>
      <c r="N77" s="140" t="s">
        <v>261</v>
      </c>
      <c r="O77" s="141">
        <v>0.97</v>
      </c>
      <c r="P77" s="141">
        <v>0.97</v>
      </c>
      <c r="Q77" s="142">
        <v>0.97</v>
      </c>
      <c r="R77" s="142">
        <v>0.97</v>
      </c>
      <c r="S77" s="142">
        <v>0.97</v>
      </c>
    </row>
    <row r="78" spans="5:19" ht="16.5" x14ac:dyDescent="0.25">
      <c r="E78" s="168"/>
      <c r="M78" s="131">
        <v>76</v>
      </c>
      <c r="N78" s="140" t="s">
        <v>262</v>
      </c>
      <c r="O78" s="141">
        <v>0.95</v>
      </c>
      <c r="P78" s="141">
        <v>0.94</v>
      </c>
      <c r="Q78" s="142">
        <v>0.94</v>
      </c>
      <c r="R78" s="142">
        <v>0.94</v>
      </c>
      <c r="S78" s="142">
        <v>0.94</v>
      </c>
    </row>
    <row r="79" spans="5:19" ht="16.5" x14ac:dyDescent="0.25">
      <c r="E79" s="168"/>
      <c r="M79" s="131">
        <v>77</v>
      </c>
      <c r="N79" s="140" t="s">
        <v>263</v>
      </c>
      <c r="O79" s="141">
        <v>0.96</v>
      </c>
      <c r="P79" s="141">
        <v>0.95</v>
      </c>
      <c r="Q79" s="142">
        <v>0.95</v>
      </c>
      <c r="R79" s="142">
        <v>0.95</v>
      </c>
      <c r="S79" s="142">
        <v>0.95</v>
      </c>
    </row>
    <row r="80" spans="5:19" ht="16.5" x14ac:dyDescent="0.25">
      <c r="E80" s="168"/>
      <c r="M80" s="131">
        <v>78</v>
      </c>
      <c r="N80" s="140" t="s">
        <v>264</v>
      </c>
      <c r="O80" s="141">
        <v>0</v>
      </c>
      <c r="P80" s="141">
        <v>0</v>
      </c>
      <c r="Q80" s="142">
        <v>0</v>
      </c>
      <c r="R80" s="142">
        <v>0</v>
      </c>
      <c r="S80" s="142">
        <v>0</v>
      </c>
    </row>
    <row r="81" spans="5:19" ht="16.5" x14ac:dyDescent="0.25">
      <c r="E81" s="170"/>
      <c r="M81" s="131">
        <v>79</v>
      </c>
      <c r="N81" s="140" t="s">
        <v>265</v>
      </c>
      <c r="O81" s="141">
        <v>0.41</v>
      </c>
      <c r="P81" s="141">
        <v>0.35</v>
      </c>
      <c r="Q81" s="142">
        <v>0.35</v>
      </c>
      <c r="R81" s="142">
        <v>0.35</v>
      </c>
      <c r="S81" s="142">
        <v>0.35</v>
      </c>
    </row>
    <row r="82" spans="5:19" ht="16.5" x14ac:dyDescent="0.25">
      <c r="E82" s="170"/>
      <c r="M82" s="131">
        <v>80</v>
      </c>
      <c r="N82" s="140" t="s">
        <v>266</v>
      </c>
      <c r="O82" s="141">
        <v>0.99</v>
      </c>
      <c r="P82" s="141">
        <v>0.99</v>
      </c>
      <c r="Q82" s="142">
        <v>0.99</v>
      </c>
      <c r="R82" s="142">
        <v>0.99</v>
      </c>
      <c r="S82" s="142">
        <v>0.99</v>
      </c>
    </row>
    <row r="83" spans="5:19" ht="16.5" x14ac:dyDescent="0.25">
      <c r="E83" s="168"/>
      <c r="M83" s="131">
        <v>81</v>
      </c>
      <c r="N83" s="140" t="s">
        <v>267</v>
      </c>
      <c r="O83" s="141">
        <v>0.99</v>
      </c>
      <c r="P83" s="141">
        <v>0.99</v>
      </c>
      <c r="Q83" s="142">
        <v>0.99</v>
      </c>
      <c r="R83" s="142">
        <v>0.99</v>
      </c>
      <c r="S83" s="142">
        <v>0.99</v>
      </c>
    </row>
    <row r="84" spans="5:19" ht="16.5" x14ac:dyDescent="0.25">
      <c r="E84" s="168"/>
      <c r="M84" s="131">
        <v>82</v>
      </c>
      <c r="N84" s="140" t="s">
        <v>268</v>
      </c>
      <c r="O84" s="141">
        <v>0.97</v>
      </c>
      <c r="P84" s="141">
        <v>0.97</v>
      </c>
      <c r="Q84" s="142">
        <v>0.97</v>
      </c>
      <c r="R84" s="142">
        <v>0.97</v>
      </c>
      <c r="S84" s="142">
        <v>0.97</v>
      </c>
    </row>
    <row r="85" spans="5:19" ht="25.5" x14ac:dyDescent="0.25">
      <c r="E85" s="168"/>
      <c r="M85" s="131">
        <v>83</v>
      </c>
      <c r="N85" s="140" t="s">
        <v>269</v>
      </c>
      <c r="O85" s="141">
        <v>0.39</v>
      </c>
      <c r="P85" s="141">
        <v>0.38</v>
      </c>
      <c r="Q85" s="142">
        <v>0.38</v>
      </c>
      <c r="R85" s="142">
        <v>0.38</v>
      </c>
      <c r="S85" s="142">
        <v>0.38</v>
      </c>
    </row>
    <row r="86" spans="5:19" x14ac:dyDescent="0.25">
      <c r="E86" s="122"/>
      <c r="M86" s="131">
        <v>84</v>
      </c>
      <c r="N86" s="140" t="s">
        <v>270</v>
      </c>
      <c r="O86" s="141">
        <v>0.99</v>
      </c>
      <c r="P86" s="141">
        <v>0.99</v>
      </c>
      <c r="Q86" s="142">
        <v>0.99</v>
      </c>
      <c r="R86" s="142">
        <v>0.99</v>
      </c>
      <c r="S86" s="142">
        <v>0.99</v>
      </c>
    </row>
    <row r="87" spans="5:19" x14ac:dyDescent="0.25">
      <c r="E87" s="122"/>
      <c r="M87" s="131">
        <v>85</v>
      </c>
      <c r="N87" s="140" t="s">
        <v>271</v>
      </c>
      <c r="O87" s="141">
        <v>0.12</v>
      </c>
      <c r="P87" s="141">
        <v>0.1</v>
      </c>
      <c r="Q87" s="142">
        <v>0.1</v>
      </c>
      <c r="R87" s="142">
        <v>0.1</v>
      </c>
      <c r="S87" s="142">
        <v>0.1</v>
      </c>
    </row>
    <row r="88" spans="5:19" x14ac:dyDescent="0.25">
      <c r="E88" s="122"/>
      <c r="M88" s="131">
        <v>86</v>
      </c>
      <c r="N88" s="140" t="s">
        <v>272</v>
      </c>
      <c r="O88" s="141">
        <v>0.99</v>
      </c>
      <c r="P88" s="141">
        <v>0.99</v>
      </c>
      <c r="Q88" s="142">
        <v>0.99</v>
      </c>
      <c r="R88" s="142">
        <v>0.99</v>
      </c>
      <c r="S88" s="142">
        <v>0.99</v>
      </c>
    </row>
    <row r="89" spans="5:19" x14ac:dyDescent="0.25">
      <c r="E89" s="122"/>
      <c r="M89" s="131">
        <v>87</v>
      </c>
      <c r="N89" s="140" t="s">
        <v>273</v>
      </c>
      <c r="O89" s="141">
        <v>0.99</v>
      </c>
      <c r="P89" s="141">
        <v>0.99</v>
      </c>
      <c r="Q89" s="142">
        <v>0.99</v>
      </c>
      <c r="R89" s="142">
        <v>0.99</v>
      </c>
      <c r="S89" s="142">
        <v>0.99</v>
      </c>
    </row>
    <row r="90" spans="5:19" x14ac:dyDescent="0.25">
      <c r="E90" s="122"/>
      <c r="M90" s="131">
        <v>88</v>
      </c>
      <c r="N90" s="140" t="s">
        <v>274</v>
      </c>
      <c r="O90" s="141">
        <v>0.99</v>
      </c>
      <c r="P90" s="141">
        <v>0.99</v>
      </c>
      <c r="Q90" s="142">
        <v>0.99</v>
      </c>
      <c r="R90" s="142">
        <v>0.99</v>
      </c>
      <c r="S90" s="142">
        <v>0.99</v>
      </c>
    </row>
    <row r="91" spans="5:19" x14ac:dyDescent="0.25">
      <c r="E91" s="122"/>
      <c r="M91" s="131">
        <v>89</v>
      </c>
      <c r="N91" s="140" t="s">
        <v>275</v>
      </c>
      <c r="O91" s="141">
        <v>0.99</v>
      </c>
      <c r="P91" s="141">
        <v>0.99</v>
      </c>
      <c r="Q91" s="142">
        <v>0.99</v>
      </c>
      <c r="R91" s="142">
        <v>0.99</v>
      </c>
      <c r="S91" s="142">
        <v>0.99</v>
      </c>
    </row>
    <row r="92" spans="5:19" x14ac:dyDescent="0.25">
      <c r="E92" s="122"/>
    </row>
    <row r="93" spans="5:19" x14ac:dyDescent="0.25">
      <c r="E93" s="122"/>
      <c r="N93" s="158"/>
    </row>
    <row r="94" spans="5:19" x14ac:dyDescent="0.25">
      <c r="E94" s="122"/>
      <c r="N94" s="160"/>
    </row>
    <row r="95" spans="5:19" x14ac:dyDescent="0.25">
      <c r="E95" s="122"/>
      <c r="N95" s="160"/>
    </row>
    <row r="96" spans="5:19" x14ac:dyDescent="0.25">
      <c r="E96" s="122"/>
      <c r="N96" s="160"/>
    </row>
    <row r="97" spans="5:14" x14ac:dyDescent="0.25">
      <c r="E97" s="122"/>
      <c r="N97" s="160"/>
    </row>
    <row r="98" spans="5:14" x14ac:dyDescent="0.25">
      <c r="E98" s="122"/>
      <c r="N98" s="162"/>
    </row>
    <row r="99" spans="5:14" x14ac:dyDescent="0.25">
      <c r="E99" s="122"/>
      <c r="N99" s="162"/>
    </row>
    <row r="100" spans="5:14" x14ac:dyDescent="0.25">
      <c r="E100" s="122"/>
      <c r="N100" s="162"/>
    </row>
    <row r="101" spans="5:14" x14ac:dyDescent="0.25">
      <c r="E101" s="122"/>
      <c r="N101" s="162"/>
    </row>
    <row r="102" spans="5:14" x14ac:dyDescent="0.25">
      <c r="E102" s="122"/>
      <c r="N102" s="162"/>
    </row>
    <row r="103" spans="5:14" x14ac:dyDescent="0.25">
      <c r="E103" s="122"/>
      <c r="N103" s="162"/>
    </row>
    <row r="104" spans="5:14" x14ac:dyDescent="0.25">
      <c r="E104" s="122"/>
      <c r="N104" s="162"/>
    </row>
    <row r="105" spans="5:14" x14ac:dyDescent="0.25">
      <c r="E105" s="122"/>
      <c r="N105" s="162"/>
    </row>
    <row r="106" spans="5:14" x14ac:dyDescent="0.25">
      <c r="E106" s="122"/>
      <c r="N106" s="162"/>
    </row>
    <row r="107" spans="5:14" x14ac:dyDescent="0.25">
      <c r="E107" s="122"/>
      <c r="N107" s="162"/>
    </row>
    <row r="108" spans="5:14" x14ac:dyDescent="0.25">
      <c r="E108" s="122"/>
      <c r="N108" s="162"/>
    </row>
    <row r="109" spans="5:14" x14ac:dyDescent="0.25">
      <c r="E109" s="122"/>
      <c r="N109" s="162"/>
    </row>
    <row r="110" spans="5:14" x14ac:dyDescent="0.25">
      <c r="E110" s="122"/>
      <c r="N110" s="162"/>
    </row>
    <row r="111" spans="5:14" x14ac:dyDescent="0.25">
      <c r="E111" s="122"/>
      <c r="N111" s="162"/>
    </row>
    <row r="112" spans="5:14" x14ac:dyDescent="0.25">
      <c r="E112" s="122"/>
      <c r="N112" s="162"/>
    </row>
    <row r="113" spans="5:14" x14ac:dyDescent="0.25">
      <c r="E113" s="122"/>
      <c r="N113" s="162"/>
    </row>
    <row r="114" spans="5:14" x14ac:dyDescent="0.25">
      <c r="E114" s="122"/>
      <c r="N114" s="162"/>
    </row>
    <row r="115" spans="5:14" x14ac:dyDescent="0.25">
      <c r="E115" s="122"/>
      <c r="N115" s="162"/>
    </row>
    <row r="116" spans="5:14" x14ac:dyDescent="0.25">
      <c r="E116" s="122"/>
      <c r="N116" s="162"/>
    </row>
    <row r="117" spans="5:14" x14ac:dyDescent="0.25">
      <c r="E117" s="122"/>
      <c r="N117" s="162"/>
    </row>
    <row r="118" spans="5:14" x14ac:dyDescent="0.25">
      <c r="E118" s="122"/>
      <c r="N118" s="162"/>
    </row>
    <row r="119" spans="5:14" x14ac:dyDescent="0.25">
      <c r="E119" s="122"/>
      <c r="N119" s="162"/>
    </row>
    <row r="120" spans="5:14" x14ac:dyDescent="0.25">
      <c r="E120" s="122"/>
      <c r="N120" s="162"/>
    </row>
    <row r="121" spans="5:14" x14ac:dyDescent="0.25">
      <c r="E121" s="122"/>
      <c r="N121" s="162"/>
    </row>
    <row r="122" spans="5:14" x14ac:dyDescent="0.25">
      <c r="E122" s="122"/>
      <c r="N122" s="162"/>
    </row>
    <row r="123" spans="5:14" x14ac:dyDescent="0.25">
      <c r="E123" s="122"/>
      <c r="N123" s="162"/>
    </row>
    <row r="124" spans="5:14" x14ac:dyDescent="0.25">
      <c r="E124" s="122"/>
      <c r="N124" s="162"/>
    </row>
    <row r="125" spans="5:14" x14ac:dyDescent="0.25">
      <c r="E125" s="122"/>
      <c r="N125" s="162"/>
    </row>
    <row r="126" spans="5:14" x14ac:dyDescent="0.25">
      <c r="E126" s="122"/>
      <c r="N126" s="162"/>
    </row>
    <row r="127" spans="5:14" x14ac:dyDescent="0.25">
      <c r="E127" s="122"/>
      <c r="N127" s="162"/>
    </row>
    <row r="128" spans="5:14" x14ac:dyDescent="0.25">
      <c r="E128" s="122"/>
    </row>
    <row r="129" spans="5:5" x14ac:dyDescent="0.25">
      <c r="E129" s="122"/>
    </row>
    <row r="130" spans="5:5" x14ac:dyDescent="0.25">
      <c r="E130" s="122"/>
    </row>
    <row r="131" spans="5:5" x14ac:dyDescent="0.25">
      <c r="E131" s="122"/>
    </row>
    <row r="132" spans="5:5" x14ac:dyDescent="0.25">
      <c r="E132" s="122"/>
    </row>
    <row r="133" spans="5:5" x14ac:dyDescent="0.25">
      <c r="E133" s="122"/>
    </row>
    <row r="134" spans="5:5" x14ac:dyDescent="0.25">
      <c r="E134" s="122"/>
    </row>
    <row r="135" spans="5:5" x14ac:dyDescent="0.25">
      <c r="E135" s="122"/>
    </row>
    <row r="136" spans="5:5" x14ac:dyDescent="0.25">
      <c r="E136" s="122"/>
    </row>
    <row r="137" spans="5:5" x14ac:dyDescent="0.25">
      <c r="E137" s="122"/>
    </row>
    <row r="138" spans="5:5" x14ac:dyDescent="0.25">
      <c r="E138" s="122"/>
    </row>
    <row r="139" spans="5:5" x14ac:dyDescent="0.25">
      <c r="E139" s="122"/>
    </row>
    <row r="140" spans="5:5" x14ac:dyDescent="0.25">
      <c r="E140" s="122"/>
    </row>
    <row r="141" spans="5:5" x14ac:dyDescent="0.25">
      <c r="E141" s="122"/>
    </row>
    <row r="142" spans="5:5" x14ac:dyDescent="0.25">
      <c r="E142" s="122"/>
    </row>
    <row r="143" spans="5:5" x14ac:dyDescent="0.25">
      <c r="E143" s="122"/>
    </row>
    <row r="144" spans="5:5" x14ac:dyDescent="0.25">
      <c r="E144" s="122"/>
    </row>
    <row r="145" spans="5:5" x14ac:dyDescent="0.25">
      <c r="E145" s="122"/>
    </row>
    <row r="146" spans="5:5" x14ac:dyDescent="0.25">
      <c r="E146" s="122"/>
    </row>
    <row r="147" spans="5:5" x14ac:dyDescent="0.25">
      <c r="E147" s="122"/>
    </row>
    <row r="148" spans="5:5" x14ac:dyDescent="0.25">
      <c r="E148" s="122"/>
    </row>
    <row r="149" spans="5:5" x14ac:dyDescent="0.25">
      <c r="E149" s="122"/>
    </row>
    <row r="150" spans="5:5" x14ac:dyDescent="0.25">
      <c r="E150" s="122"/>
    </row>
    <row r="151" spans="5:5" x14ac:dyDescent="0.25">
      <c r="E151" s="122"/>
    </row>
    <row r="152" spans="5:5" x14ac:dyDescent="0.25">
      <c r="E152" s="122"/>
    </row>
    <row r="153" spans="5:5" x14ac:dyDescent="0.25">
      <c r="E153" s="122"/>
    </row>
    <row r="154" spans="5:5" x14ac:dyDescent="0.25">
      <c r="E154" s="122"/>
    </row>
    <row r="155" spans="5:5" x14ac:dyDescent="0.25">
      <c r="E155" s="122"/>
    </row>
    <row r="156" spans="5:5" x14ac:dyDescent="0.25">
      <c r="E156" s="122"/>
    </row>
    <row r="157" spans="5:5" x14ac:dyDescent="0.25">
      <c r="E157" s="122"/>
    </row>
    <row r="158" spans="5:5" x14ac:dyDescent="0.25">
      <c r="E158" s="122"/>
    </row>
    <row r="159" spans="5:5" x14ac:dyDescent="0.25">
      <c r="E159" s="122"/>
    </row>
    <row r="160" spans="5:5" x14ac:dyDescent="0.25">
      <c r="E160" s="122"/>
    </row>
    <row r="161" spans="5:5" x14ac:dyDescent="0.25">
      <c r="E161" s="122"/>
    </row>
    <row r="162" spans="5:5" x14ac:dyDescent="0.25">
      <c r="E162" s="122"/>
    </row>
    <row r="163" spans="5:5" x14ac:dyDescent="0.25">
      <c r="E163" s="122"/>
    </row>
    <row r="164" spans="5:5" x14ac:dyDescent="0.25">
      <c r="E164" s="122"/>
    </row>
    <row r="165" spans="5:5" x14ac:dyDescent="0.25">
      <c r="E165" s="122"/>
    </row>
    <row r="166" spans="5:5" x14ac:dyDescent="0.25">
      <c r="E166" s="122"/>
    </row>
    <row r="167" spans="5:5" x14ac:dyDescent="0.25">
      <c r="E167" s="122"/>
    </row>
    <row r="168" spans="5:5" x14ac:dyDescent="0.25">
      <c r="E168" s="122"/>
    </row>
    <row r="169" spans="5:5" x14ac:dyDescent="0.25">
      <c r="E169" s="122"/>
    </row>
    <row r="170" spans="5:5" x14ac:dyDescent="0.25">
      <c r="E170" s="122"/>
    </row>
    <row r="171" spans="5:5" x14ac:dyDescent="0.25">
      <c r="E171" s="122"/>
    </row>
    <row r="172" spans="5:5" x14ac:dyDescent="0.25">
      <c r="E172" s="122"/>
    </row>
    <row r="173" spans="5:5" x14ac:dyDescent="0.25">
      <c r="E173" s="122"/>
    </row>
    <row r="174" spans="5:5" x14ac:dyDescent="0.25">
      <c r="E174" s="122"/>
    </row>
    <row r="175" spans="5:5" x14ac:dyDescent="0.25">
      <c r="E175" s="122"/>
    </row>
    <row r="176" spans="5:5" x14ac:dyDescent="0.25">
      <c r="E176" s="122"/>
    </row>
    <row r="177" spans="5:5" x14ac:dyDescent="0.25">
      <c r="E177" s="122"/>
    </row>
    <row r="178" spans="5:5" x14ac:dyDescent="0.25">
      <c r="E178" s="122"/>
    </row>
    <row r="179" spans="5:5" x14ac:dyDescent="0.25">
      <c r="E179" s="122"/>
    </row>
    <row r="180" spans="5:5" x14ac:dyDescent="0.25">
      <c r="E180" s="122"/>
    </row>
    <row r="181" spans="5:5" x14ac:dyDescent="0.25">
      <c r="E181" s="122"/>
    </row>
    <row r="182" spans="5:5" x14ac:dyDescent="0.25">
      <c r="E182" s="122"/>
    </row>
    <row r="183" spans="5:5" x14ac:dyDescent="0.25">
      <c r="E183" s="122"/>
    </row>
    <row r="184" spans="5:5" x14ac:dyDescent="0.25">
      <c r="E184" s="122"/>
    </row>
    <row r="185" spans="5:5" x14ac:dyDescent="0.25">
      <c r="E185" s="122"/>
    </row>
    <row r="186" spans="5:5" x14ac:dyDescent="0.25">
      <c r="E186" s="122"/>
    </row>
    <row r="187" spans="5:5" x14ac:dyDescent="0.25">
      <c r="E187" s="122"/>
    </row>
    <row r="188" spans="5:5" x14ac:dyDescent="0.25">
      <c r="E188" s="122"/>
    </row>
    <row r="189" spans="5:5" x14ac:dyDescent="0.25">
      <c r="E189" s="122"/>
    </row>
    <row r="190" spans="5:5" x14ac:dyDescent="0.25">
      <c r="E190" s="122"/>
    </row>
    <row r="191" spans="5:5" x14ac:dyDescent="0.25">
      <c r="E191" s="122"/>
    </row>
    <row r="192" spans="5:5" x14ac:dyDescent="0.25">
      <c r="E192" s="122"/>
    </row>
    <row r="193" spans="5:5" x14ac:dyDescent="0.25">
      <c r="E193" s="122"/>
    </row>
    <row r="194" spans="5:5" x14ac:dyDescent="0.25">
      <c r="E194" s="122"/>
    </row>
    <row r="195" spans="5:5" x14ac:dyDescent="0.25">
      <c r="E195" s="122"/>
    </row>
    <row r="196" spans="5:5" x14ac:dyDescent="0.25">
      <c r="E196" s="122"/>
    </row>
    <row r="197" spans="5:5" x14ac:dyDescent="0.25">
      <c r="E197" s="122"/>
    </row>
    <row r="198" spans="5:5" x14ac:dyDescent="0.25">
      <c r="E198" s="122"/>
    </row>
    <row r="199" spans="5:5" x14ac:dyDescent="0.25">
      <c r="E199" s="122"/>
    </row>
    <row r="200" spans="5:5" x14ac:dyDescent="0.25">
      <c r="E200" s="122"/>
    </row>
    <row r="201" spans="5:5" x14ac:dyDescent="0.25">
      <c r="E201" s="122"/>
    </row>
    <row r="202" spans="5:5" x14ac:dyDescent="0.25">
      <c r="E202" s="122"/>
    </row>
    <row r="203" spans="5:5" x14ac:dyDescent="0.25">
      <c r="E203" s="122"/>
    </row>
    <row r="204" spans="5:5" x14ac:dyDescent="0.25">
      <c r="E204" s="122"/>
    </row>
    <row r="205" spans="5:5" x14ac:dyDescent="0.25">
      <c r="E205" s="122"/>
    </row>
    <row r="206" spans="5:5" x14ac:dyDescent="0.25">
      <c r="E206" s="122"/>
    </row>
    <row r="207" spans="5:5" x14ac:dyDescent="0.25">
      <c r="E207" s="122"/>
    </row>
    <row r="208" spans="5:5" x14ac:dyDescent="0.25">
      <c r="E208" s="122"/>
    </row>
    <row r="209" spans="5:5" x14ac:dyDescent="0.25">
      <c r="E209" s="122"/>
    </row>
    <row r="210" spans="5:5" x14ac:dyDescent="0.25">
      <c r="E210" s="122"/>
    </row>
    <row r="211" spans="5:5" x14ac:dyDescent="0.25">
      <c r="E211" s="122"/>
    </row>
    <row r="212" spans="5:5" x14ac:dyDescent="0.25">
      <c r="E212" s="122"/>
    </row>
    <row r="213" spans="5:5" x14ac:dyDescent="0.25">
      <c r="E213" s="122"/>
    </row>
    <row r="214" spans="5:5" x14ac:dyDescent="0.25">
      <c r="E214" s="122"/>
    </row>
    <row r="215" spans="5:5" x14ac:dyDescent="0.25">
      <c r="E215" s="122"/>
    </row>
    <row r="216" spans="5:5" x14ac:dyDescent="0.25">
      <c r="E216" s="122"/>
    </row>
    <row r="217" spans="5:5" x14ac:dyDescent="0.25">
      <c r="E217" s="122"/>
    </row>
    <row r="218" spans="5:5" x14ac:dyDescent="0.25">
      <c r="E218" s="122"/>
    </row>
    <row r="219" spans="5:5" x14ac:dyDescent="0.25">
      <c r="E219" s="122"/>
    </row>
    <row r="220" spans="5:5" x14ac:dyDescent="0.25">
      <c r="E220" s="122"/>
    </row>
    <row r="221" spans="5:5" x14ac:dyDescent="0.25">
      <c r="E221" s="122"/>
    </row>
    <row r="222" spans="5:5" x14ac:dyDescent="0.25">
      <c r="E222" s="122"/>
    </row>
    <row r="223" spans="5:5" x14ac:dyDescent="0.25">
      <c r="E223" s="122"/>
    </row>
    <row r="224" spans="5:5" x14ac:dyDescent="0.25">
      <c r="E224" s="122"/>
    </row>
    <row r="225" spans="5:5" x14ac:dyDescent="0.25">
      <c r="E225" s="122"/>
    </row>
    <row r="226" spans="5:5" x14ac:dyDescent="0.25">
      <c r="E226" s="122"/>
    </row>
    <row r="227" spans="5:5" x14ac:dyDescent="0.25">
      <c r="E227" s="122"/>
    </row>
    <row r="228" spans="5:5" x14ac:dyDescent="0.25">
      <c r="E228" s="122"/>
    </row>
    <row r="229" spans="5:5" x14ac:dyDescent="0.25">
      <c r="E229" s="122"/>
    </row>
    <row r="230" spans="5:5" x14ac:dyDescent="0.25">
      <c r="E230" s="122"/>
    </row>
    <row r="231" spans="5:5" x14ac:dyDescent="0.25">
      <c r="E231" s="122"/>
    </row>
    <row r="232" spans="5:5" x14ac:dyDescent="0.25">
      <c r="E232" s="122"/>
    </row>
    <row r="233" spans="5:5" x14ac:dyDescent="0.25">
      <c r="E233" s="122"/>
    </row>
    <row r="234" spans="5:5" x14ac:dyDescent="0.25">
      <c r="E234" s="122"/>
    </row>
    <row r="235" spans="5:5" x14ac:dyDescent="0.25">
      <c r="E235" s="122"/>
    </row>
    <row r="236" spans="5:5" x14ac:dyDescent="0.25">
      <c r="E236" s="122"/>
    </row>
    <row r="237" spans="5:5" x14ac:dyDescent="0.25">
      <c r="E237" s="122"/>
    </row>
    <row r="238" spans="5:5" x14ac:dyDescent="0.25">
      <c r="E238" s="122"/>
    </row>
    <row r="239" spans="5:5" x14ac:dyDescent="0.25">
      <c r="E239" s="122"/>
    </row>
    <row r="240" spans="5:5" x14ac:dyDescent="0.25">
      <c r="E240" s="122"/>
    </row>
    <row r="241" spans="5:5" x14ac:dyDescent="0.25">
      <c r="E241" s="122"/>
    </row>
    <row r="242" spans="5:5" x14ac:dyDescent="0.25">
      <c r="E242" s="122"/>
    </row>
    <row r="243" spans="5:5" x14ac:dyDescent="0.25">
      <c r="E243" s="122"/>
    </row>
    <row r="244" spans="5:5" x14ac:dyDescent="0.25">
      <c r="E244" s="122"/>
    </row>
    <row r="245" spans="5:5" x14ac:dyDescent="0.25">
      <c r="E245" s="122"/>
    </row>
    <row r="246" spans="5:5" x14ac:dyDescent="0.25">
      <c r="E246" s="122"/>
    </row>
    <row r="247" spans="5:5" x14ac:dyDescent="0.25">
      <c r="E247" s="122"/>
    </row>
    <row r="248" spans="5:5" x14ac:dyDescent="0.25">
      <c r="E248" s="122"/>
    </row>
    <row r="249" spans="5:5" x14ac:dyDescent="0.25">
      <c r="E249" s="122"/>
    </row>
    <row r="250" spans="5:5" x14ac:dyDescent="0.25">
      <c r="E250" s="122"/>
    </row>
    <row r="251" spans="5:5" x14ac:dyDescent="0.25">
      <c r="E251" s="122"/>
    </row>
    <row r="252" spans="5:5" x14ac:dyDescent="0.25">
      <c r="E252" s="122"/>
    </row>
    <row r="253" spans="5:5" x14ac:dyDescent="0.25">
      <c r="E253" s="122"/>
    </row>
    <row r="254" spans="5:5" x14ac:dyDescent="0.25">
      <c r="E254" s="122"/>
    </row>
    <row r="255" spans="5:5" x14ac:dyDescent="0.25">
      <c r="E255" s="122"/>
    </row>
    <row r="256" spans="5:5" x14ac:dyDescent="0.25">
      <c r="E256" s="122"/>
    </row>
    <row r="257" spans="5:5" x14ac:dyDescent="0.25">
      <c r="E257" s="122"/>
    </row>
    <row r="258" spans="5:5" x14ac:dyDescent="0.25">
      <c r="E258" s="122"/>
    </row>
    <row r="259" spans="5:5" x14ac:dyDescent="0.25">
      <c r="E259" s="122"/>
    </row>
    <row r="260" spans="5:5" x14ac:dyDescent="0.25">
      <c r="E260" s="122"/>
    </row>
    <row r="261" spans="5:5" x14ac:dyDescent="0.25">
      <c r="E261" s="122"/>
    </row>
    <row r="262" spans="5:5" x14ac:dyDescent="0.25">
      <c r="E262" s="122"/>
    </row>
    <row r="263" spans="5:5" x14ac:dyDescent="0.25">
      <c r="E263" s="122"/>
    </row>
    <row r="264" spans="5:5" x14ac:dyDescent="0.25">
      <c r="E264" s="122"/>
    </row>
    <row r="265" spans="5:5" x14ac:dyDescent="0.25">
      <c r="E265" s="122"/>
    </row>
    <row r="266" spans="5:5" x14ac:dyDescent="0.25">
      <c r="E266" s="122"/>
    </row>
    <row r="267" spans="5:5" x14ac:dyDescent="0.25">
      <c r="E267" s="122"/>
    </row>
    <row r="268" spans="5:5" x14ac:dyDescent="0.25">
      <c r="E268" s="122"/>
    </row>
    <row r="269" spans="5:5" x14ac:dyDescent="0.25">
      <c r="E269" s="122"/>
    </row>
    <row r="270" spans="5:5" x14ac:dyDescent="0.25">
      <c r="E270" s="122"/>
    </row>
    <row r="271" spans="5:5" x14ac:dyDescent="0.25">
      <c r="E271" s="122"/>
    </row>
    <row r="272" spans="5:5" x14ac:dyDescent="0.25">
      <c r="E272" s="122"/>
    </row>
    <row r="273" spans="5:5" x14ac:dyDescent="0.25">
      <c r="E273" s="122"/>
    </row>
    <row r="274" spans="5:5" x14ac:dyDescent="0.25">
      <c r="E274" s="122"/>
    </row>
    <row r="275" spans="5:5" x14ac:dyDescent="0.25">
      <c r="E275" s="122"/>
    </row>
    <row r="276" spans="5:5" x14ac:dyDescent="0.25">
      <c r="E276" s="122"/>
    </row>
    <row r="277" spans="5:5" x14ac:dyDescent="0.25">
      <c r="E277" s="122"/>
    </row>
    <row r="278" spans="5:5" x14ac:dyDescent="0.25">
      <c r="E278" s="122"/>
    </row>
    <row r="279" spans="5:5" x14ac:dyDescent="0.25">
      <c r="E279" s="122"/>
    </row>
    <row r="280" spans="5:5" x14ac:dyDescent="0.25">
      <c r="E280" s="122"/>
    </row>
    <row r="281" spans="5:5" x14ac:dyDescent="0.25">
      <c r="E281" s="122"/>
    </row>
    <row r="282" spans="5:5" x14ac:dyDescent="0.25">
      <c r="E282" s="122"/>
    </row>
    <row r="283" spans="5:5" x14ac:dyDescent="0.25">
      <c r="E283" s="122"/>
    </row>
    <row r="284" spans="5:5" x14ac:dyDescent="0.25">
      <c r="E284" s="122"/>
    </row>
    <row r="285" spans="5:5" x14ac:dyDescent="0.25">
      <c r="E285" s="122"/>
    </row>
    <row r="286" spans="5:5" x14ac:dyDescent="0.25">
      <c r="E286" s="122"/>
    </row>
    <row r="287" spans="5:5" x14ac:dyDescent="0.25">
      <c r="E287" s="122"/>
    </row>
    <row r="288" spans="5:5" x14ac:dyDescent="0.25">
      <c r="E288" s="122"/>
    </row>
    <row r="289" spans="5:5" x14ac:dyDescent="0.25">
      <c r="E289" s="122"/>
    </row>
    <row r="290" spans="5:5" x14ac:dyDescent="0.25">
      <c r="E290" s="122"/>
    </row>
    <row r="291" spans="5:5" x14ac:dyDescent="0.25">
      <c r="E291" s="122"/>
    </row>
    <row r="292" spans="5:5" x14ac:dyDescent="0.25">
      <c r="E292" s="122"/>
    </row>
    <row r="293" spans="5:5" x14ac:dyDescent="0.25">
      <c r="E293" s="122"/>
    </row>
    <row r="294" spans="5:5" x14ac:dyDescent="0.25">
      <c r="E294" s="122"/>
    </row>
    <row r="295" spans="5:5" x14ac:dyDescent="0.25">
      <c r="E295" s="122"/>
    </row>
    <row r="296" spans="5:5" x14ac:dyDescent="0.25">
      <c r="E296" s="122"/>
    </row>
    <row r="297" spans="5:5" x14ac:dyDescent="0.25">
      <c r="E297" s="122"/>
    </row>
    <row r="298" spans="5:5" x14ac:dyDescent="0.25">
      <c r="E298" s="122"/>
    </row>
    <row r="299" spans="5:5" x14ac:dyDescent="0.25">
      <c r="E299" s="122"/>
    </row>
    <row r="300" spans="5:5" x14ac:dyDescent="0.25">
      <c r="E300" s="122"/>
    </row>
    <row r="301" spans="5:5" x14ac:dyDescent="0.25">
      <c r="E301" s="122"/>
    </row>
    <row r="302" spans="5:5" x14ac:dyDescent="0.25">
      <c r="E302" s="122"/>
    </row>
    <row r="303" spans="5:5" x14ac:dyDescent="0.25">
      <c r="E303" s="122"/>
    </row>
    <row r="304" spans="5:5" x14ac:dyDescent="0.25">
      <c r="E304" s="122"/>
    </row>
    <row r="305" spans="5:5" x14ac:dyDescent="0.25">
      <c r="E305" s="122"/>
    </row>
    <row r="306" spans="5:5" x14ac:dyDescent="0.25">
      <c r="E306" s="122"/>
    </row>
    <row r="307" spans="5:5" x14ac:dyDescent="0.25">
      <c r="E307" s="122"/>
    </row>
    <row r="308" spans="5:5" x14ac:dyDescent="0.25">
      <c r="E308" s="122"/>
    </row>
    <row r="309" spans="5:5" x14ac:dyDescent="0.25">
      <c r="E309" s="122"/>
    </row>
    <row r="310" spans="5:5" x14ac:dyDescent="0.25">
      <c r="E310" s="122"/>
    </row>
    <row r="311" spans="5:5" x14ac:dyDescent="0.25">
      <c r="E311" s="122"/>
    </row>
    <row r="312" spans="5:5" x14ac:dyDescent="0.25">
      <c r="E312" s="122"/>
    </row>
    <row r="313" spans="5:5" x14ac:dyDescent="0.25">
      <c r="E313" s="122"/>
    </row>
    <row r="314" spans="5:5" x14ac:dyDescent="0.25">
      <c r="E314" s="122"/>
    </row>
    <row r="315" spans="5:5" x14ac:dyDescent="0.25">
      <c r="E315" s="122"/>
    </row>
    <row r="316" spans="5:5" x14ac:dyDescent="0.25">
      <c r="E316" s="122"/>
    </row>
    <row r="317" spans="5:5" x14ac:dyDescent="0.25">
      <c r="E317" s="122"/>
    </row>
    <row r="318" spans="5:5" x14ac:dyDescent="0.25">
      <c r="E318" s="122"/>
    </row>
    <row r="319" spans="5:5" x14ac:dyDescent="0.25">
      <c r="E319" s="122"/>
    </row>
    <row r="320" spans="5:5" x14ac:dyDescent="0.25">
      <c r="E320" s="122"/>
    </row>
    <row r="321" spans="5:5" x14ac:dyDescent="0.25">
      <c r="E321" s="122"/>
    </row>
    <row r="322" spans="5:5" x14ac:dyDescent="0.25">
      <c r="E322" s="122"/>
    </row>
    <row r="323" spans="5:5" x14ac:dyDescent="0.25">
      <c r="E323" s="122"/>
    </row>
    <row r="324" spans="5:5" x14ac:dyDescent="0.25">
      <c r="E324" s="122"/>
    </row>
    <row r="325" spans="5:5" x14ac:dyDescent="0.25">
      <c r="E325" s="122"/>
    </row>
    <row r="326" spans="5:5" x14ac:dyDescent="0.25">
      <c r="E326" s="122"/>
    </row>
    <row r="327" spans="5:5" x14ac:dyDescent="0.25">
      <c r="E327" s="122"/>
    </row>
    <row r="328" spans="5:5" x14ac:dyDescent="0.25">
      <c r="E328" s="122"/>
    </row>
    <row r="329" spans="5:5" x14ac:dyDescent="0.25">
      <c r="E329" s="122"/>
    </row>
    <row r="330" spans="5:5" x14ac:dyDescent="0.25">
      <c r="E330" s="122"/>
    </row>
    <row r="331" spans="5:5" x14ac:dyDescent="0.25">
      <c r="E331" s="122"/>
    </row>
    <row r="332" spans="5:5" x14ac:dyDescent="0.25">
      <c r="E332" s="122"/>
    </row>
    <row r="333" spans="5:5" x14ac:dyDescent="0.25">
      <c r="E333" s="122"/>
    </row>
    <row r="334" spans="5:5" x14ac:dyDescent="0.25">
      <c r="E334" s="122"/>
    </row>
    <row r="335" spans="5:5" x14ac:dyDescent="0.25">
      <c r="E335" s="122"/>
    </row>
    <row r="336" spans="5:5" x14ac:dyDescent="0.25">
      <c r="E336" s="122"/>
    </row>
    <row r="337" spans="5:5" x14ac:dyDescent="0.25">
      <c r="E337" s="122"/>
    </row>
    <row r="338" spans="5:5" x14ac:dyDescent="0.25">
      <c r="E338" s="122"/>
    </row>
    <row r="339" spans="5:5" x14ac:dyDescent="0.25">
      <c r="E339" s="122"/>
    </row>
    <row r="340" spans="5:5" x14ac:dyDescent="0.25">
      <c r="E340" s="122"/>
    </row>
    <row r="341" spans="5:5" x14ac:dyDescent="0.25">
      <c r="E341" s="122"/>
    </row>
    <row r="342" spans="5:5" x14ac:dyDescent="0.25">
      <c r="E342" s="122"/>
    </row>
    <row r="343" spans="5:5" x14ac:dyDescent="0.25">
      <c r="E343" s="122"/>
    </row>
    <row r="344" spans="5:5" x14ac:dyDescent="0.25">
      <c r="E344" s="122"/>
    </row>
    <row r="345" spans="5:5" x14ac:dyDescent="0.25">
      <c r="E345" s="122"/>
    </row>
    <row r="346" spans="5:5" x14ac:dyDescent="0.25">
      <c r="E346" s="122"/>
    </row>
    <row r="347" spans="5:5" x14ac:dyDescent="0.25">
      <c r="E347" s="122"/>
    </row>
    <row r="348" spans="5:5" x14ac:dyDescent="0.25">
      <c r="E348" s="122"/>
    </row>
    <row r="349" spans="5:5" x14ac:dyDescent="0.25">
      <c r="E349" s="122"/>
    </row>
    <row r="350" spans="5:5" x14ac:dyDescent="0.25">
      <c r="E350" s="122"/>
    </row>
    <row r="351" spans="5:5" x14ac:dyDescent="0.25">
      <c r="E351" s="122"/>
    </row>
    <row r="352" spans="5:5" x14ac:dyDescent="0.25">
      <c r="E352" s="122"/>
    </row>
    <row r="353" spans="5:5" x14ac:dyDescent="0.25">
      <c r="E353" s="122"/>
    </row>
    <row r="354" spans="5:5" x14ac:dyDescent="0.25">
      <c r="E354" s="122"/>
    </row>
    <row r="355" spans="5:5" x14ac:dyDescent="0.25">
      <c r="E355" s="122"/>
    </row>
    <row r="356" spans="5:5" x14ac:dyDescent="0.25">
      <c r="E356" s="122"/>
    </row>
    <row r="357" spans="5:5" x14ac:dyDescent="0.25">
      <c r="E357" s="122"/>
    </row>
    <row r="358" spans="5:5" x14ac:dyDescent="0.25">
      <c r="E358" s="122"/>
    </row>
    <row r="359" spans="5:5" x14ac:dyDescent="0.25">
      <c r="E359" s="122"/>
    </row>
    <row r="360" spans="5:5" x14ac:dyDescent="0.25">
      <c r="E360" s="122"/>
    </row>
    <row r="361" spans="5:5" x14ac:dyDescent="0.25">
      <c r="E361" s="122"/>
    </row>
    <row r="362" spans="5:5" x14ac:dyDescent="0.25">
      <c r="E362" s="122"/>
    </row>
    <row r="363" spans="5:5" x14ac:dyDescent="0.25">
      <c r="E363" s="122"/>
    </row>
    <row r="364" spans="5:5" x14ac:dyDescent="0.25">
      <c r="E364" s="122"/>
    </row>
    <row r="365" spans="5:5" x14ac:dyDescent="0.25">
      <c r="E365" s="122"/>
    </row>
    <row r="366" spans="5:5" x14ac:dyDescent="0.25">
      <c r="E366" s="122"/>
    </row>
    <row r="367" spans="5:5" x14ac:dyDescent="0.25">
      <c r="E367" s="122"/>
    </row>
    <row r="368" spans="5:5" x14ac:dyDescent="0.25">
      <c r="E368" s="122"/>
    </row>
    <row r="369" spans="5:5" x14ac:dyDescent="0.25">
      <c r="E369" s="122"/>
    </row>
    <row r="370" spans="5:5" x14ac:dyDescent="0.25">
      <c r="E370" s="122"/>
    </row>
    <row r="371" spans="5:5" x14ac:dyDescent="0.25">
      <c r="E371" s="122"/>
    </row>
    <row r="372" spans="5:5" x14ac:dyDescent="0.25">
      <c r="E372" s="122"/>
    </row>
    <row r="373" spans="5:5" x14ac:dyDescent="0.25">
      <c r="E373" s="122"/>
    </row>
    <row r="374" spans="5:5" x14ac:dyDescent="0.25">
      <c r="E374" s="122"/>
    </row>
    <row r="375" spans="5:5" x14ac:dyDescent="0.25">
      <c r="E375" s="122"/>
    </row>
    <row r="376" spans="5:5" x14ac:dyDescent="0.25">
      <c r="E376" s="122"/>
    </row>
    <row r="377" spans="5:5" x14ac:dyDescent="0.25">
      <c r="E377" s="122"/>
    </row>
    <row r="378" spans="5:5" x14ac:dyDescent="0.25">
      <c r="E378" s="122"/>
    </row>
    <row r="379" spans="5:5" x14ac:dyDescent="0.25">
      <c r="E379" s="122"/>
    </row>
    <row r="380" spans="5:5" x14ac:dyDescent="0.25">
      <c r="E380" s="122"/>
    </row>
    <row r="381" spans="5:5" x14ac:dyDescent="0.25">
      <c r="E381" s="122"/>
    </row>
    <row r="382" spans="5:5" x14ac:dyDescent="0.25">
      <c r="E382" s="122"/>
    </row>
    <row r="383" spans="5:5" x14ac:dyDescent="0.25">
      <c r="E383" s="122"/>
    </row>
    <row r="384" spans="5:5" x14ac:dyDescent="0.25">
      <c r="E384" s="122"/>
    </row>
    <row r="385" spans="5:5" x14ac:dyDescent="0.25">
      <c r="E385" s="122"/>
    </row>
    <row r="386" spans="5:5" x14ac:dyDescent="0.25">
      <c r="E386" s="122"/>
    </row>
    <row r="387" spans="5:5" x14ac:dyDescent="0.25">
      <c r="E387" s="122"/>
    </row>
    <row r="388" spans="5:5" x14ac:dyDescent="0.25">
      <c r="E388" s="122"/>
    </row>
    <row r="389" spans="5:5" x14ac:dyDescent="0.25">
      <c r="E389" s="122"/>
    </row>
    <row r="390" spans="5:5" x14ac:dyDescent="0.25">
      <c r="E390" s="122"/>
    </row>
    <row r="391" spans="5:5" x14ac:dyDescent="0.25">
      <c r="E391" s="122"/>
    </row>
    <row r="392" spans="5:5" x14ac:dyDescent="0.25">
      <c r="E392" s="122"/>
    </row>
    <row r="393" spans="5:5" x14ac:dyDescent="0.25">
      <c r="E393" s="122"/>
    </row>
    <row r="394" spans="5:5" x14ac:dyDescent="0.25">
      <c r="E394" s="122"/>
    </row>
    <row r="395" spans="5:5" x14ac:dyDescent="0.25">
      <c r="E395" s="122"/>
    </row>
    <row r="396" spans="5:5" x14ac:dyDescent="0.25">
      <c r="E396" s="122"/>
    </row>
    <row r="397" spans="5:5" x14ac:dyDescent="0.25">
      <c r="E397" s="122"/>
    </row>
    <row r="398" spans="5:5" x14ac:dyDescent="0.25">
      <c r="E398" s="122"/>
    </row>
    <row r="399" spans="5:5" x14ac:dyDescent="0.25">
      <c r="E399" s="122"/>
    </row>
    <row r="400" spans="5:5" x14ac:dyDescent="0.25">
      <c r="E400" s="122"/>
    </row>
    <row r="401" spans="5:5" x14ac:dyDescent="0.25">
      <c r="E401" s="122"/>
    </row>
    <row r="402" spans="5:5" x14ac:dyDescent="0.25">
      <c r="E402" s="122"/>
    </row>
    <row r="403" spans="5:5" x14ac:dyDescent="0.25">
      <c r="E403" s="122"/>
    </row>
    <row r="404" spans="5:5" x14ac:dyDescent="0.25">
      <c r="E404" s="122"/>
    </row>
    <row r="405" spans="5:5" x14ac:dyDescent="0.25">
      <c r="E405" s="122"/>
    </row>
    <row r="406" spans="5:5" x14ac:dyDescent="0.25">
      <c r="E406" s="122"/>
    </row>
    <row r="407" spans="5:5" x14ac:dyDescent="0.25">
      <c r="E407" s="122"/>
    </row>
    <row r="408" spans="5:5" x14ac:dyDescent="0.25">
      <c r="E408" s="122"/>
    </row>
    <row r="409" spans="5:5" x14ac:dyDescent="0.25">
      <c r="E409" s="122"/>
    </row>
    <row r="410" spans="5:5" x14ac:dyDescent="0.25">
      <c r="E410" s="122"/>
    </row>
    <row r="411" spans="5:5" x14ac:dyDescent="0.25">
      <c r="E411" s="122"/>
    </row>
    <row r="412" spans="5:5" x14ac:dyDescent="0.25">
      <c r="E412" s="122"/>
    </row>
    <row r="413" spans="5:5" x14ac:dyDescent="0.25">
      <c r="E413" s="122"/>
    </row>
    <row r="414" spans="5:5" x14ac:dyDescent="0.25">
      <c r="E414" s="122"/>
    </row>
    <row r="415" spans="5:5" x14ac:dyDescent="0.25">
      <c r="E415" s="122"/>
    </row>
    <row r="416" spans="5:5" x14ac:dyDescent="0.25">
      <c r="E416" s="122"/>
    </row>
    <row r="417" spans="5:5" x14ac:dyDescent="0.25">
      <c r="E417" s="122"/>
    </row>
    <row r="418" spans="5:5" x14ac:dyDescent="0.25">
      <c r="E418" s="122"/>
    </row>
    <row r="419" spans="5:5" x14ac:dyDescent="0.25">
      <c r="E419" s="122"/>
    </row>
    <row r="420" spans="5:5" x14ac:dyDescent="0.25">
      <c r="E420" s="122"/>
    </row>
    <row r="421" spans="5:5" x14ac:dyDescent="0.25">
      <c r="E421" s="122"/>
    </row>
    <row r="422" spans="5:5" x14ac:dyDescent="0.25">
      <c r="E422" s="122"/>
    </row>
    <row r="423" spans="5:5" x14ac:dyDescent="0.25">
      <c r="E423" s="122"/>
    </row>
    <row r="424" spans="5:5" x14ac:dyDescent="0.25">
      <c r="E424" s="122"/>
    </row>
    <row r="425" spans="5:5" x14ac:dyDescent="0.25">
      <c r="E425" s="122"/>
    </row>
    <row r="426" spans="5:5" x14ac:dyDescent="0.25">
      <c r="E426" s="122"/>
    </row>
    <row r="427" spans="5:5" x14ac:dyDescent="0.25">
      <c r="E427" s="122"/>
    </row>
    <row r="428" spans="5:5" x14ac:dyDescent="0.25">
      <c r="E428" s="122"/>
    </row>
    <row r="429" spans="5:5" x14ac:dyDescent="0.25">
      <c r="E429" s="122"/>
    </row>
    <row r="430" spans="5:5" x14ac:dyDescent="0.25">
      <c r="E430" s="122"/>
    </row>
    <row r="431" spans="5:5" x14ac:dyDescent="0.25">
      <c r="E431" s="122"/>
    </row>
    <row r="432" spans="5:5" x14ac:dyDescent="0.25">
      <c r="E432" s="122"/>
    </row>
    <row r="433" spans="5:5" x14ac:dyDescent="0.25">
      <c r="E433" s="122"/>
    </row>
    <row r="434" spans="5:5" x14ac:dyDescent="0.25">
      <c r="E434" s="122"/>
    </row>
    <row r="435" spans="5:5" x14ac:dyDescent="0.25">
      <c r="E435" s="122"/>
    </row>
    <row r="436" spans="5:5" x14ac:dyDescent="0.25">
      <c r="E436" s="122"/>
    </row>
    <row r="437" spans="5:5" x14ac:dyDescent="0.25">
      <c r="E437" s="122"/>
    </row>
    <row r="438" spans="5:5" x14ac:dyDescent="0.25">
      <c r="E438" s="122"/>
    </row>
    <row r="439" spans="5:5" x14ac:dyDescent="0.25">
      <c r="E439" s="122"/>
    </row>
    <row r="440" spans="5:5" x14ac:dyDescent="0.25">
      <c r="E440" s="122"/>
    </row>
    <row r="441" spans="5:5" x14ac:dyDescent="0.25">
      <c r="E441" s="122"/>
    </row>
    <row r="442" spans="5:5" x14ac:dyDescent="0.25">
      <c r="E442" s="122"/>
    </row>
    <row r="443" spans="5:5" x14ac:dyDescent="0.25">
      <c r="E443" s="122"/>
    </row>
    <row r="444" spans="5:5" x14ac:dyDescent="0.25">
      <c r="E444" s="122"/>
    </row>
    <row r="445" spans="5:5" x14ac:dyDescent="0.25">
      <c r="E445" s="122"/>
    </row>
    <row r="446" spans="5:5" x14ac:dyDescent="0.25">
      <c r="E446" s="122"/>
    </row>
    <row r="447" spans="5:5" x14ac:dyDescent="0.25">
      <c r="E447" s="122"/>
    </row>
    <row r="448" spans="5:5" x14ac:dyDescent="0.25">
      <c r="E448" s="122"/>
    </row>
    <row r="449" spans="5:5" x14ac:dyDescent="0.25">
      <c r="E449" s="122"/>
    </row>
    <row r="450" spans="5:5" x14ac:dyDescent="0.25">
      <c r="E450" s="122"/>
    </row>
    <row r="451" spans="5:5" x14ac:dyDescent="0.25">
      <c r="E451" s="122"/>
    </row>
    <row r="452" spans="5:5" x14ac:dyDescent="0.25">
      <c r="E452" s="122"/>
    </row>
    <row r="453" spans="5:5" x14ac:dyDescent="0.25">
      <c r="E453" s="122"/>
    </row>
    <row r="454" spans="5:5" x14ac:dyDescent="0.25">
      <c r="E454" s="122"/>
    </row>
    <row r="455" spans="5:5" x14ac:dyDescent="0.25">
      <c r="E455" s="122"/>
    </row>
    <row r="456" spans="5:5" x14ac:dyDescent="0.25">
      <c r="E456" s="122"/>
    </row>
    <row r="457" spans="5:5" x14ac:dyDescent="0.25">
      <c r="E457" s="122"/>
    </row>
    <row r="458" spans="5:5" x14ac:dyDescent="0.25">
      <c r="E458" s="122"/>
    </row>
    <row r="459" spans="5:5" x14ac:dyDescent="0.25">
      <c r="E459" s="122"/>
    </row>
    <row r="460" spans="5:5" x14ac:dyDescent="0.25">
      <c r="E460" s="122"/>
    </row>
    <row r="461" spans="5:5" x14ac:dyDescent="0.25">
      <c r="E461" s="122"/>
    </row>
    <row r="462" spans="5:5" x14ac:dyDescent="0.25">
      <c r="E462" s="122"/>
    </row>
    <row r="463" spans="5:5" x14ac:dyDescent="0.25">
      <c r="E463" s="122"/>
    </row>
    <row r="464" spans="5:5" x14ac:dyDescent="0.25">
      <c r="E464" s="122"/>
    </row>
    <row r="465" spans="5:5" x14ac:dyDescent="0.25">
      <c r="E465" s="122"/>
    </row>
    <row r="466" spans="5:5" x14ac:dyDescent="0.25">
      <c r="E466" s="122"/>
    </row>
    <row r="467" spans="5:5" x14ac:dyDescent="0.25">
      <c r="E467" s="122"/>
    </row>
    <row r="468" spans="5:5" x14ac:dyDescent="0.25">
      <c r="E468" s="122"/>
    </row>
    <row r="469" spans="5:5" x14ac:dyDescent="0.25">
      <c r="E469" s="122"/>
    </row>
    <row r="470" spans="5:5" x14ac:dyDescent="0.25">
      <c r="E470" s="122"/>
    </row>
    <row r="471" spans="5:5" x14ac:dyDescent="0.25">
      <c r="E471" s="122"/>
    </row>
    <row r="472" spans="5:5" x14ac:dyDescent="0.25">
      <c r="E472" s="122"/>
    </row>
    <row r="473" spans="5:5" x14ac:dyDescent="0.25">
      <c r="E473" s="122"/>
    </row>
    <row r="474" spans="5:5" x14ac:dyDescent="0.25">
      <c r="E474" s="122"/>
    </row>
    <row r="475" spans="5:5" x14ac:dyDescent="0.25">
      <c r="E475" s="122"/>
    </row>
    <row r="476" spans="5:5" x14ac:dyDescent="0.25">
      <c r="E476" s="122"/>
    </row>
    <row r="477" spans="5:5" x14ac:dyDescent="0.25">
      <c r="E477" s="122"/>
    </row>
    <row r="478" spans="5:5" x14ac:dyDescent="0.25">
      <c r="E478" s="122"/>
    </row>
    <row r="479" spans="5:5" x14ac:dyDescent="0.25">
      <c r="E479" s="122"/>
    </row>
    <row r="480" spans="5:5" x14ac:dyDescent="0.25">
      <c r="E480" s="122"/>
    </row>
    <row r="481" spans="5:5" x14ac:dyDescent="0.25">
      <c r="E481" s="122"/>
    </row>
    <row r="482" spans="5:5" x14ac:dyDescent="0.25">
      <c r="E482" s="122"/>
    </row>
    <row r="483" spans="5:5" x14ac:dyDescent="0.25">
      <c r="E483" s="122"/>
    </row>
    <row r="484" spans="5:5" x14ac:dyDescent="0.25">
      <c r="E484" s="122"/>
    </row>
    <row r="485" spans="5:5" x14ac:dyDescent="0.25">
      <c r="E485" s="122"/>
    </row>
    <row r="486" spans="5:5" x14ac:dyDescent="0.25">
      <c r="E486" s="122"/>
    </row>
    <row r="487" spans="5:5" x14ac:dyDescent="0.25">
      <c r="E487" s="122"/>
    </row>
    <row r="488" spans="5:5" x14ac:dyDescent="0.25">
      <c r="E488" s="122"/>
    </row>
    <row r="489" spans="5:5" x14ac:dyDescent="0.25">
      <c r="E489" s="122"/>
    </row>
    <row r="490" spans="5:5" x14ac:dyDescent="0.25">
      <c r="E490" s="122"/>
    </row>
    <row r="491" spans="5:5" x14ac:dyDescent="0.25">
      <c r="E491" s="122"/>
    </row>
    <row r="492" spans="5:5" x14ac:dyDescent="0.25">
      <c r="E492" s="122"/>
    </row>
    <row r="493" spans="5:5" x14ac:dyDescent="0.25">
      <c r="E493" s="122"/>
    </row>
    <row r="494" spans="5:5" x14ac:dyDescent="0.25">
      <c r="E494" s="122"/>
    </row>
    <row r="495" spans="5:5" x14ac:dyDescent="0.25">
      <c r="E495" s="122"/>
    </row>
    <row r="496" spans="5:5" x14ac:dyDescent="0.25">
      <c r="E496" s="122"/>
    </row>
    <row r="497" spans="5:5" x14ac:dyDescent="0.25">
      <c r="E497" s="122"/>
    </row>
    <row r="498" spans="5:5" x14ac:dyDescent="0.25">
      <c r="E498" s="122"/>
    </row>
    <row r="499" spans="5:5" x14ac:dyDescent="0.25">
      <c r="E499" s="122"/>
    </row>
    <row r="500" spans="5:5" x14ac:dyDescent="0.25">
      <c r="E500" s="122"/>
    </row>
    <row r="501" spans="5:5" x14ac:dyDescent="0.25">
      <c r="E501" s="122"/>
    </row>
    <row r="502" spans="5:5" x14ac:dyDescent="0.25">
      <c r="E502" s="122"/>
    </row>
    <row r="503" spans="5:5" x14ac:dyDescent="0.25">
      <c r="E503" s="122"/>
    </row>
    <row r="504" spans="5:5" x14ac:dyDescent="0.25">
      <c r="E504" s="122"/>
    </row>
    <row r="505" spans="5:5" x14ac:dyDescent="0.25">
      <c r="E505" s="122"/>
    </row>
    <row r="506" spans="5:5" x14ac:dyDescent="0.25">
      <c r="E506" s="122"/>
    </row>
    <row r="507" spans="5:5" x14ac:dyDescent="0.25">
      <c r="E507" s="122"/>
    </row>
    <row r="508" spans="5:5" x14ac:dyDescent="0.25">
      <c r="E508" s="122"/>
    </row>
    <row r="509" spans="5:5" x14ac:dyDescent="0.25">
      <c r="E509" s="122"/>
    </row>
    <row r="510" spans="5:5" x14ac:dyDescent="0.25">
      <c r="E510" s="122"/>
    </row>
    <row r="511" spans="5:5" x14ac:dyDescent="0.25">
      <c r="E511" s="122"/>
    </row>
    <row r="512" spans="5:5" x14ac:dyDescent="0.25">
      <c r="E512" s="122"/>
    </row>
    <row r="513" spans="5:5" x14ac:dyDescent="0.25">
      <c r="E513" s="122"/>
    </row>
    <row r="514" spans="5:5" x14ac:dyDescent="0.25">
      <c r="E514" s="122"/>
    </row>
    <row r="515" spans="5:5" x14ac:dyDescent="0.25">
      <c r="E515" s="122"/>
    </row>
    <row r="516" spans="5:5" x14ac:dyDescent="0.25">
      <c r="E516" s="122"/>
    </row>
    <row r="517" spans="5:5" x14ac:dyDescent="0.25">
      <c r="E517" s="122"/>
    </row>
    <row r="518" spans="5:5" x14ac:dyDescent="0.25">
      <c r="E518" s="122"/>
    </row>
    <row r="519" spans="5:5" x14ac:dyDescent="0.25">
      <c r="E519" s="122"/>
    </row>
    <row r="520" spans="5:5" x14ac:dyDescent="0.25">
      <c r="E520" s="122"/>
    </row>
    <row r="521" spans="5:5" x14ac:dyDescent="0.25">
      <c r="E521" s="122"/>
    </row>
    <row r="522" spans="5:5" x14ac:dyDescent="0.25">
      <c r="E522" s="122"/>
    </row>
    <row r="523" spans="5:5" x14ac:dyDescent="0.25">
      <c r="E523" s="122"/>
    </row>
    <row r="524" spans="5:5" x14ac:dyDescent="0.25">
      <c r="E524" s="122"/>
    </row>
    <row r="525" spans="5:5" x14ac:dyDescent="0.25">
      <c r="E525" s="122"/>
    </row>
    <row r="526" spans="5:5" x14ac:dyDescent="0.25">
      <c r="E526" s="122"/>
    </row>
    <row r="527" spans="5:5" x14ac:dyDescent="0.25">
      <c r="E527" s="122"/>
    </row>
    <row r="528" spans="5:5" x14ac:dyDescent="0.25">
      <c r="E528" s="122"/>
    </row>
    <row r="529" spans="5:5" x14ac:dyDescent="0.25">
      <c r="E529" s="122"/>
    </row>
    <row r="530" spans="5:5" x14ac:dyDescent="0.25">
      <c r="E530" s="122"/>
    </row>
    <row r="531" spans="5:5" x14ac:dyDescent="0.25">
      <c r="E531" s="122"/>
    </row>
    <row r="532" spans="5:5" x14ac:dyDescent="0.25">
      <c r="E532" s="122"/>
    </row>
    <row r="533" spans="5:5" x14ac:dyDescent="0.25">
      <c r="E533" s="122"/>
    </row>
    <row r="534" spans="5:5" x14ac:dyDescent="0.25">
      <c r="E534" s="122"/>
    </row>
    <row r="535" spans="5:5" x14ac:dyDescent="0.25">
      <c r="E535" s="122"/>
    </row>
    <row r="536" spans="5:5" x14ac:dyDescent="0.25">
      <c r="E536" s="122"/>
    </row>
    <row r="537" spans="5:5" x14ac:dyDescent="0.25">
      <c r="E537" s="122"/>
    </row>
    <row r="538" spans="5:5" x14ac:dyDescent="0.25">
      <c r="E538" s="122"/>
    </row>
    <row r="539" spans="5:5" x14ac:dyDescent="0.25">
      <c r="E539" s="122"/>
    </row>
    <row r="540" spans="5:5" x14ac:dyDescent="0.25">
      <c r="E540" s="122"/>
    </row>
    <row r="541" spans="5:5" x14ac:dyDescent="0.25">
      <c r="E541" s="122"/>
    </row>
    <row r="542" spans="5:5" x14ac:dyDescent="0.25">
      <c r="E542" s="122"/>
    </row>
    <row r="543" spans="5:5" x14ac:dyDescent="0.25">
      <c r="E543" s="122"/>
    </row>
    <row r="544" spans="5:5" x14ac:dyDescent="0.25">
      <c r="E544" s="122"/>
    </row>
    <row r="545" spans="5:5" x14ac:dyDescent="0.25">
      <c r="E545" s="122"/>
    </row>
    <row r="546" spans="5:5" x14ac:dyDescent="0.25">
      <c r="E546" s="122"/>
    </row>
    <row r="547" spans="5:5" x14ac:dyDescent="0.25">
      <c r="E547" s="122"/>
    </row>
    <row r="548" spans="5:5" x14ac:dyDescent="0.25">
      <c r="E548" s="122"/>
    </row>
    <row r="549" spans="5:5" x14ac:dyDescent="0.25">
      <c r="E549" s="122"/>
    </row>
    <row r="550" spans="5:5" x14ac:dyDescent="0.25">
      <c r="E550" s="122"/>
    </row>
    <row r="551" spans="5:5" x14ac:dyDescent="0.25">
      <c r="E551" s="122"/>
    </row>
    <row r="552" spans="5:5" x14ac:dyDescent="0.25">
      <c r="E552" s="122"/>
    </row>
    <row r="553" spans="5:5" x14ac:dyDescent="0.25">
      <c r="E553" s="122"/>
    </row>
    <row r="554" spans="5:5" x14ac:dyDescent="0.25">
      <c r="E554" s="122"/>
    </row>
    <row r="555" spans="5:5" x14ac:dyDescent="0.25">
      <c r="E555" s="122"/>
    </row>
    <row r="556" spans="5:5" x14ac:dyDescent="0.25">
      <c r="E556" s="122"/>
    </row>
    <row r="557" spans="5:5" x14ac:dyDescent="0.25">
      <c r="E557" s="122"/>
    </row>
    <row r="558" spans="5:5" x14ac:dyDescent="0.25">
      <c r="E558" s="122"/>
    </row>
    <row r="559" spans="5:5" x14ac:dyDescent="0.25">
      <c r="E559" s="122"/>
    </row>
    <row r="560" spans="5:5" x14ac:dyDescent="0.25">
      <c r="E560" s="122"/>
    </row>
    <row r="561" spans="5:5" x14ac:dyDescent="0.25">
      <c r="E561" s="122"/>
    </row>
    <row r="562" spans="5:5" x14ac:dyDescent="0.25">
      <c r="E562" s="122"/>
    </row>
    <row r="563" spans="5:5" x14ac:dyDescent="0.25">
      <c r="E563" s="122"/>
    </row>
    <row r="564" spans="5:5" x14ac:dyDescent="0.25">
      <c r="E564" s="122"/>
    </row>
    <row r="565" spans="5:5" x14ac:dyDescent="0.25">
      <c r="E565" s="122"/>
    </row>
    <row r="566" spans="5:5" x14ac:dyDescent="0.25">
      <c r="E566" s="122"/>
    </row>
    <row r="567" spans="5:5" x14ac:dyDescent="0.25">
      <c r="E567" s="122"/>
    </row>
    <row r="568" spans="5:5" x14ac:dyDescent="0.25">
      <c r="E568" s="122"/>
    </row>
    <row r="569" spans="5:5" x14ac:dyDescent="0.25">
      <c r="E569" s="122"/>
    </row>
    <row r="570" spans="5:5" x14ac:dyDescent="0.25">
      <c r="E570" s="122"/>
    </row>
    <row r="571" spans="5:5" x14ac:dyDescent="0.25">
      <c r="E571" s="122"/>
    </row>
    <row r="572" spans="5:5" x14ac:dyDescent="0.25">
      <c r="E572" s="122"/>
    </row>
    <row r="573" spans="5:5" x14ac:dyDescent="0.25">
      <c r="E573" s="122"/>
    </row>
    <row r="574" spans="5:5" x14ac:dyDescent="0.25">
      <c r="E574" s="122"/>
    </row>
    <row r="575" spans="5:5" x14ac:dyDescent="0.25">
      <c r="E575" s="122"/>
    </row>
    <row r="576" spans="5:5" x14ac:dyDescent="0.25">
      <c r="E576" s="122"/>
    </row>
    <row r="577" spans="5:5" x14ac:dyDescent="0.25">
      <c r="E577" s="122"/>
    </row>
    <row r="578" spans="5:5" x14ac:dyDescent="0.25">
      <c r="E578" s="122"/>
    </row>
    <row r="579" spans="5:5" x14ac:dyDescent="0.25">
      <c r="E579" s="122"/>
    </row>
    <row r="580" spans="5:5" x14ac:dyDescent="0.25">
      <c r="E580" s="122"/>
    </row>
    <row r="581" spans="5:5" x14ac:dyDescent="0.25">
      <c r="E581" s="122"/>
    </row>
    <row r="582" spans="5:5" x14ac:dyDescent="0.25">
      <c r="E582" s="122"/>
    </row>
    <row r="583" spans="5:5" x14ac:dyDescent="0.25">
      <c r="E583" s="122"/>
    </row>
    <row r="584" spans="5:5" x14ac:dyDescent="0.25">
      <c r="E584" s="122"/>
    </row>
    <row r="585" spans="5:5" x14ac:dyDescent="0.25">
      <c r="E585" s="122"/>
    </row>
    <row r="586" spans="5:5" x14ac:dyDescent="0.25">
      <c r="E586" s="122"/>
    </row>
    <row r="587" spans="5:5" x14ac:dyDescent="0.25">
      <c r="E587" s="122"/>
    </row>
    <row r="588" spans="5:5" x14ac:dyDescent="0.25">
      <c r="E588" s="122"/>
    </row>
    <row r="589" spans="5:5" x14ac:dyDescent="0.25">
      <c r="E589" s="122"/>
    </row>
    <row r="590" spans="5:5" x14ac:dyDescent="0.25">
      <c r="E590" s="122"/>
    </row>
    <row r="591" spans="5:5" x14ac:dyDescent="0.25">
      <c r="E591" s="122"/>
    </row>
    <row r="592" spans="5:5" x14ac:dyDescent="0.25">
      <c r="E592" s="122"/>
    </row>
    <row r="593" spans="5:5" x14ac:dyDescent="0.25">
      <c r="E593" s="122"/>
    </row>
    <row r="594" spans="5:5" x14ac:dyDescent="0.25">
      <c r="E594" s="122"/>
    </row>
    <row r="595" spans="5:5" x14ac:dyDescent="0.25">
      <c r="E595" s="122"/>
    </row>
    <row r="596" spans="5:5" x14ac:dyDescent="0.25">
      <c r="E596" s="122"/>
    </row>
    <row r="597" spans="5:5" x14ac:dyDescent="0.25">
      <c r="E597" s="122"/>
    </row>
    <row r="598" spans="5:5" x14ac:dyDescent="0.25">
      <c r="E598" s="122"/>
    </row>
    <row r="599" spans="5:5" x14ac:dyDescent="0.25">
      <c r="E599" s="122"/>
    </row>
    <row r="600" spans="5:5" x14ac:dyDescent="0.25">
      <c r="E600" s="122"/>
    </row>
    <row r="601" spans="5:5" x14ac:dyDescent="0.25">
      <c r="E601" s="122"/>
    </row>
    <row r="602" spans="5:5" x14ac:dyDescent="0.25">
      <c r="E602" s="122"/>
    </row>
    <row r="603" spans="5:5" x14ac:dyDescent="0.25">
      <c r="E603" s="122"/>
    </row>
    <row r="604" spans="5:5" x14ac:dyDescent="0.25">
      <c r="E604" s="122"/>
    </row>
    <row r="605" spans="5:5" x14ac:dyDescent="0.25">
      <c r="E605" s="122"/>
    </row>
    <row r="606" spans="5:5" x14ac:dyDescent="0.25">
      <c r="E606" s="122"/>
    </row>
    <row r="607" spans="5:5" x14ac:dyDescent="0.25">
      <c r="E607" s="122"/>
    </row>
    <row r="608" spans="5:5" x14ac:dyDescent="0.25">
      <c r="E608" s="122"/>
    </row>
    <row r="609" spans="5:5" x14ac:dyDescent="0.25">
      <c r="E609" s="122"/>
    </row>
    <row r="610" spans="5:5" x14ac:dyDescent="0.25">
      <c r="E610" s="122"/>
    </row>
    <row r="611" spans="5:5" x14ac:dyDescent="0.25">
      <c r="E611" s="122"/>
    </row>
    <row r="612" spans="5:5" x14ac:dyDescent="0.25">
      <c r="E612" s="122"/>
    </row>
    <row r="613" spans="5:5" x14ac:dyDescent="0.25">
      <c r="E613" s="122"/>
    </row>
    <row r="614" spans="5:5" x14ac:dyDescent="0.25">
      <c r="E614" s="122"/>
    </row>
    <row r="615" spans="5:5" x14ac:dyDescent="0.25">
      <c r="E615" s="122"/>
    </row>
    <row r="616" spans="5:5" x14ac:dyDescent="0.25">
      <c r="E616" s="122"/>
    </row>
    <row r="617" spans="5:5" x14ac:dyDescent="0.25">
      <c r="E617" s="122"/>
    </row>
    <row r="618" spans="5:5" x14ac:dyDescent="0.25">
      <c r="E618" s="122"/>
    </row>
    <row r="619" spans="5:5" x14ac:dyDescent="0.25">
      <c r="E619" s="122"/>
    </row>
    <row r="620" spans="5:5" x14ac:dyDescent="0.25">
      <c r="E620" s="122"/>
    </row>
    <row r="621" spans="5:5" x14ac:dyDescent="0.25">
      <c r="E621" s="122"/>
    </row>
    <row r="622" spans="5:5" x14ac:dyDescent="0.25">
      <c r="E622" s="122"/>
    </row>
    <row r="623" spans="5:5" x14ac:dyDescent="0.25">
      <c r="E623" s="122"/>
    </row>
    <row r="624" spans="5:5" x14ac:dyDescent="0.25">
      <c r="E624" s="122"/>
    </row>
    <row r="625" spans="5:5" x14ac:dyDescent="0.25">
      <c r="E625" s="122"/>
    </row>
    <row r="626" spans="5:5" x14ac:dyDescent="0.25">
      <c r="E626" s="122"/>
    </row>
    <row r="627" spans="5:5" x14ac:dyDescent="0.25">
      <c r="E627" s="122"/>
    </row>
    <row r="628" spans="5:5" x14ac:dyDescent="0.25">
      <c r="E628" s="122"/>
    </row>
    <row r="629" spans="5:5" x14ac:dyDescent="0.25">
      <c r="E629" s="122"/>
    </row>
    <row r="630" spans="5:5" x14ac:dyDescent="0.25">
      <c r="E630" s="122"/>
    </row>
    <row r="631" spans="5:5" x14ac:dyDescent="0.25">
      <c r="E631" s="122"/>
    </row>
    <row r="632" spans="5:5" x14ac:dyDescent="0.25">
      <c r="E632" s="122"/>
    </row>
    <row r="633" spans="5:5" x14ac:dyDescent="0.25">
      <c r="E633" s="122"/>
    </row>
    <row r="634" spans="5:5" x14ac:dyDescent="0.25">
      <c r="E634" s="122"/>
    </row>
    <row r="635" spans="5:5" x14ac:dyDescent="0.25">
      <c r="E635" s="122"/>
    </row>
    <row r="636" spans="5:5" x14ac:dyDescent="0.25">
      <c r="E636" s="122"/>
    </row>
    <row r="637" spans="5:5" x14ac:dyDescent="0.25">
      <c r="E637" s="122"/>
    </row>
    <row r="638" spans="5:5" x14ac:dyDescent="0.25">
      <c r="E638" s="122"/>
    </row>
    <row r="639" spans="5:5" x14ac:dyDescent="0.25">
      <c r="E639" s="122"/>
    </row>
    <row r="640" spans="5:5" x14ac:dyDescent="0.25">
      <c r="E640" s="122"/>
    </row>
    <row r="641" spans="5:5" x14ac:dyDescent="0.25">
      <c r="E641" s="122"/>
    </row>
    <row r="642" spans="5:5" x14ac:dyDescent="0.25">
      <c r="E642" s="122"/>
    </row>
    <row r="643" spans="5:5" x14ac:dyDescent="0.25">
      <c r="E643" s="122"/>
    </row>
    <row r="644" spans="5:5" x14ac:dyDescent="0.25">
      <c r="E644" s="122"/>
    </row>
    <row r="645" spans="5:5" x14ac:dyDescent="0.25">
      <c r="E645" s="122"/>
    </row>
    <row r="646" spans="5:5" x14ac:dyDescent="0.25">
      <c r="E646" s="122"/>
    </row>
    <row r="647" spans="5:5" x14ac:dyDescent="0.25">
      <c r="E647" s="122"/>
    </row>
    <row r="648" spans="5:5" x14ac:dyDescent="0.25">
      <c r="E648" s="122"/>
    </row>
    <row r="649" spans="5:5" x14ac:dyDescent="0.25">
      <c r="E649" s="122"/>
    </row>
    <row r="650" spans="5:5" x14ac:dyDescent="0.25">
      <c r="E650" s="122"/>
    </row>
    <row r="651" spans="5:5" x14ac:dyDescent="0.25">
      <c r="E651" s="122"/>
    </row>
    <row r="652" spans="5:5" x14ac:dyDescent="0.25">
      <c r="E652" s="122"/>
    </row>
    <row r="653" spans="5:5" x14ac:dyDescent="0.25">
      <c r="E653" s="122"/>
    </row>
    <row r="654" spans="5:5" x14ac:dyDescent="0.25">
      <c r="E654" s="122"/>
    </row>
    <row r="655" spans="5:5" x14ac:dyDescent="0.25">
      <c r="E655" s="122"/>
    </row>
    <row r="656" spans="5:5" x14ac:dyDescent="0.25">
      <c r="E656" s="122"/>
    </row>
    <row r="657" spans="5:5" x14ac:dyDescent="0.25">
      <c r="E657" s="122"/>
    </row>
    <row r="658" spans="5:5" x14ac:dyDescent="0.25">
      <c r="E658" s="122"/>
    </row>
    <row r="659" spans="5:5" x14ac:dyDescent="0.25">
      <c r="E659" s="122"/>
    </row>
    <row r="660" spans="5:5" x14ac:dyDescent="0.25">
      <c r="E660" s="122"/>
    </row>
    <row r="661" spans="5:5" x14ac:dyDescent="0.25">
      <c r="E661" s="122"/>
    </row>
    <row r="662" spans="5:5" x14ac:dyDescent="0.25">
      <c r="E662" s="122"/>
    </row>
    <row r="663" spans="5:5" x14ac:dyDescent="0.25">
      <c r="E663" s="122"/>
    </row>
    <row r="664" spans="5:5" x14ac:dyDescent="0.25">
      <c r="E664" s="122"/>
    </row>
    <row r="665" spans="5:5" x14ac:dyDescent="0.25">
      <c r="E665" s="122"/>
    </row>
    <row r="666" spans="5:5" x14ac:dyDescent="0.25">
      <c r="E666" s="122"/>
    </row>
    <row r="667" spans="5:5" x14ac:dyDescent="0.25">
      <c r="E667" s="122"/>
    </row>
    <row r="668" spans="5:5" x14ac:dyDescent="0.25">
      <c r="E668" s="122"/>
    </row>
    <row r="669" spans="5:5" x14ac:dyDescent="0.25">
      <c r="E669" s="122"/>
    </row>
    <row r="670" spans="5:5" x14ac:dyDescent="0.25">
      <c r="E670" s="122"/>
    </row>
    <row r="671" spans="5:5" x14ac:dyDescent="0.25">
      <c r="E671" s="122"/>
    </row>
    <row r="672" spans="5:5" x14ac:dyDescent="0.25">
      <c r="E672" s="122"/>
    </row>
    <row r="673" spans="5:5" x14ac:dyDescent="0.25">
      <c r="E673" s="122"/>
    </row>
    <row r="674" spans="5:5" x14ac:dyDescent="0.25">
      <c r="E674" s="122"/>
    </row>
    <row r="675" spans="5:5" x14ac:dyDescent="0.25">
      <c r="E675" s="122"/>
    </row>
    <row r="676" spans="5:5" x14ac:dyDescent="0.25">
      <c r="E676" s="122"/>
    </row>
    <row r="677" spans="5:5" x14ac:dyDescent="0.25">
      <c r="E677" s="122"/>
    </row>
    <row r="678" spans="5:5" x14ac:dyDescent="0.25">
      <c r="E678" s="122"/>
    </row>
    <row r="679" spans="5:5" x14ac:dyDescent="0.25">
      <c r="E679" s="122"/>
    </row>
    <row r="680" spans="5:5" x14ac:dyDescent="0.25">
      <c r="E680" s="122"/>
    </row>
    <row r="681" spans="5:5" x14ac:dyDescent="0.25">
      <c r="E681" s="122"/>
    </row>
    <row r="682" spans="5:5" x14ac:dyDescent="0.25">
      <c r="E682" s="122"/>
    </row>
    <row r="683" spans="5:5" x14ac:dyDescent="0.25">
      <c r="E683" s="122"/>
    </row>
    <row r="684" spans="5:5" x14ac:dyDescent="0.25">
      <c r="E684" s="122"/>
    </row>
    <row r="685" spans="5:5" x14ac:dyDescent="0.25">
      <c r="E685" s="122"/>
    </row>
    <row r="686" spans="5:5" x14ac:dyDescent="0.25">
      <c r="E686" s="122"/>
    </row>
    <row r="687" spans="5:5" x14ac:dyDescent="0.25">
      <c r="E687" s="122"/>
    </row>
    <row r="688" spans="5:5" x14ac:dyDescent="0.25">
      <c r="E688" s="122"/>
    </row>
    <row r="689" spans="5:5" x14ac:dyDescent="0.25">
      <c r="E689" s="122"/>
    </row>
    <row r="690" spans="5:5" x14ac:dyDescent="0.25">
      <c r="E690" s="122"/>
    </row>
    <row r="691" spans="5:5" x14ac:dyDescent="0.25">
      <c r="E691" s="122"/>
    </row>
    <row r="692" spans="5:5" x14ac:dyDescent="0.25">
      <c r="E692" s="122"/>
    </row>
    <row r="693" spans="5:5" x14ac:dyDescent="0.25">
      <c r="E693" s="122"/>
    </row>
    <row r="694" spans="5:5" x14ac:dyDescent="0.25">
      <c r="E694" s="122"/>
    </row>
    <row r="695" spans="5:5" x14ac:dyDescent="0.25">
      <c r="E695" s="122"/>
    </row>
    <row r="696" spans="5:5" x14ac:dyDescent="0.25">
      <c r="E696" s="122"/>
    </row>
    <row r="697" spans="5:5" x14ac:dyDescent="0.25">
      <c r="E697" s="122"/>
    </row>
    <row r="698" spans="5:5" x14ac:dyDescent="0.25">
      <c r="E698" s="122"/>
    </row>
    <row r="699" spans="5:5" x14ac:dyDescent="0.25">
      <c r="E699" s="122"/>
    </row>
    <row r="700" spans="5:5" x14ac:dyDescent="0.25">
      <c r="E700" s="122"/>
    </row>
    <row r="701" spans="5:5" x14ac:dyDescent="0.25">
      <c r="E701" s="122"/>
    </row>
    <row r="702" spans="5:5" x14ac:dyDescent="0.25">
      <c r="E702" s="122"/>
    </row>
    <row r="703" spans="5:5" x14ac:dyDescent="0.25">
      <c r="E703" s="122"/>
    </row>
    <row r="704" spans="5:5" x14ac:dyDescent="0.25">
      <c r="E704" s="122"/>
    </row>
    <row r="705" spans="5:5" x14ac:dyDescent="0.25">
      <c r="E705" s="122"/>
    </row>
    <row r="706" spans="5:5" x14ac:dyDescent="0.25">
      <c r="E706" s="122"/>
    </row>
    <row r="707" spans="5:5" x14ac:dyDescent="0.25">
      <c r="E707" s="122"/>
    </row>
    <row r="708" spans="5:5" x14ac:dyDescent="0.25">
      <c r="E708" s="122"/>
    </row>
    <row r="709" spans="5:5" x14ac:dyDescent="0.25">
      <c r="E709" s="122"/>
    </row>
    <row r="710" spans="5:5" x14ac:dyDescent="0.25">
      <c r="E710" s="122"/>
    </row>
  </sheetData>
  <autoFilter ref="I2:I37">
    <sortState ref="I3:I37">
      <sortCondition ref="I2:I37"/>
    </sortState>
  </autoFilter>
  <customSheetViews>
    <customSheetView guid="{B402A475-D727-4D11-A715-5754AF9248F6}" fitToPage="1" showAutoFilter="1">
      <pane ySplit="2" topLeftCell="A3" activePane="bottomLeft" state="frozen"/>
      <selection pane="bottomLeft"/>
      <pageMargins left="0.70078740157480324" right="0.70078740157480324" top="0.75196850393700787" bottom="0.75196850393700787" header="0.3" footer="0.3"/>
      <pageSetup paperSize="9" scale="19" orientation="landscape" useFirstPageNumber="1"/>
      <autoFilter ref="I2:I37">
        <sortState ref="I3:I37">
          <sortCondition ref="I2:I37"/>
        </sortState>
      </autoFilter>
    </customSheetView>
  </customSheetViews>
  <pageMargins left="0.70078740157480324" right="0.70078740157480324" top="0.75196850393700787" bottom="0.75196850393700787" header="0.3" footer="0.3"/>
  <pageSetup paperSize="9" scale="19" orientation="landscape" useFirstPageNumber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K645"/>
  <sheetViews>
    <sheetView topLeftCell="A604" zoomScale="80" workbookViewId="0">
      <selection activeCell="C23" sqref="C23"/>
    </sheetView>
  </sheetViews>
  <sheetFormatPr defaultColWidth="9" defaultRowHeight="16.5" x14ac:dyDescent="0.3"/>
  <cols>
    <col min="1" max="1" width="28.28515625" style="171" customWidth="1"/>
    <col min="2" max="2" width="82.28515625" style="172" customWidth="1"/>
    <col min="3" max="3" width="47.5703125" style="171" customWidth="1"/>
    <col min="4" max="4" width="36.140625" style="173" customWidth="1"/>
    <col min="5" max="5" width="23.85546875" style="173" customWidth="1"/>
    <col min="6" max="6" width="11.42578125" style="173" customWidth="1"/>
    <col min="7" max="7" width="16.5703125" style="173" customWidth="1"/>
    <col min="8" max="8" width="14" style="173" customWidth="1"/>
    <col min="9" max="9" width="18.42578125" style="174" customWidth="1"/>
    <col min="10" max="10" width="19.5703125" style="173" customWidth="1"/>
    <col min="11" max="11" width="24" customWidth="1"/>
  </cols>
  <sheetData>
    <row r="1" spans="1:10" x14ac:dyDescent="0.3">
      <c r="A1" s="175"/>
      <c r="B1" s="176"/>
      <c r="C1" s="175"/>
      <c r="D1" s="318" t="s">
        <v>276</v>
      </c>
      <c r="E1" s="318"/>
      <c r="F1" s="318"/>
      <c r="G1" s="318"/>
      <c r="H1" s="318"/>
    </row>
    <row r="2" spans="1:10" ht="30.75" customHeight="1" x14ac:dyDescent="0.25">
      <c r="A2" s="177" t="s">
        <v>277</v>
      </c>
      <c r="B2" s="178" t="s">
        <v>278</v>
      </c>
      <c r="C2" s="177" t="s">
        <v>279</v>
      </c>
      <c r="D2" s="319" t="s">
        <v>280</v>
      </c>
      <c r="E2" s="320"/>
      <c r="F2" s="320"/>
      <c r="G2" s="321"/>
      <c r="H2" s="322" t="s">
        <v>281</v>
      </c>
      <c r="I2" s="322"/>
      <c r="J2" s="179"/>
    </row>
    <row r="3" spans="1:10" x14ac:dyDescent="0.3">
      <c r="A3" s="175" t="s">
        <v>75</v>
      </c>
      <c r="B3" s="180" t="s">
        <v>282</v>
      </c>
      <c r="C3" s="181" t="s">
        <v>283</v>
      </c>
      <c r="D3" s="182" t="s">
        <v>76</v>
      </c>
      <c r="E3" s="182" t="s">
        <v>284</v>
      </c>
      <c r="F3" s="183" t="s">
        <v>47</v>
      </c>
      <c r="G3" s="183" t="s">
        <v>47</v>
      </c>
      <c r="H3" s="182" t="s">
        <v>62</v>
      </c>
      <c r="I3" s="182" t="s">
        <v>285</v>
      </c>
      <c r="J3" s="182"/>
    </row>
    <row r="4" spans="1:10" x14ac:dyDescent="0.3">
      <c r="A4" s="175" t="s">
        <v>75</v>
      </c>
      <c r="B4" s="184" t="s">
        <v>286</v>
      </c>
      <c r="C4" s="185" t="s">
        <v>96</v>
      </c>
      <c r="D4" s="182" t="s">
        <v>76</v>
      </c>
      <c r="E4" s="182" t="s">
        <v>284</v>
      </c>
      <c r="F4" s="183" t="s">
        <v>47</v>
      </c>
      <c r="G4" s="183" t="s">
        <v>47</v>
      </c>
      <c r="H4" s="182" t="s">
        <v>62</v>
      </c>
      <c r="I4" s="182" t="s">
        <v>285</v>
      </c>
      <c r="J4" s="182"/>
    </row>
    <row r="5" spans="1:10" x14ac:dyDescent="0.3">
      <c r="A5" s="175" t="s">
        <v>75</v>
      </c>
      <c r="B5" s="184" t="s">
        <v>286</v>
      </c>
      <c r="C5" s="185" t="s">
        <v>105</v>
      </c>
      <c r="D5" s="182" t="s">
        <v>76</v>
      </c>
      <c r="E5" s="182" t="s">
        <v>285</v>
      </c>
      <c r="F5" s="183" t="s">
        <v>47</v>
      </c>
      <c r="G5" s="183" t="s">
        <v>47</v>
      </c>
      <c r="H5" s="182" t="s">
        <v>62</v>
      </c>
      <c r="I5" s="182" t="s">
        <v>285</v>
      </c>
      <c r="J5" s="182"/>
    </row>
    <row r="6" spans="1:10" x14ac:dyDescent="0.3">
      <c r="A6" s="175" t="s">
        <v>75</v>
      </c>
      <c r="B6" s="184" t="s">
        <v>286</v>
      </c>
      <c r="C6" s="186" t="s">
        <v>287</v>
      </c>
      <c r="D6" s="182" t="s">
        <v>76</v>
      </c>
      <c r="E6" s="182" t="s">
        <v>284</v>
      </c>
      <c r="F6" s="183" t="s">
        <v>47</v>
      </c>
      <c r="G6" s="183" t="s">
        <v>47</v>
      </c>
      <c r="H6" s="182" t="s">
        <v>62</v>
      </c>
      <c r="I6" s="182" t="s">
        <v>285</v>
      </c>
      <c r="J6" s="182"/>
    </row>
    <row r="7" spans="1:10" x14ac:dyDescent="0.3">
      <c r="A7" s="175" t="s">
        <v>75</v>
      </c>
      <c r="B7" s="184" t="s">
        <v>286</v>
      </c>
      <c r="C7" s="186" t="s">
        <v>288</v>
      </c>
      <c r="D7" s="182" t="s">
        <v>76</v>
      </c>
      <c r="E7" s="182" t="s">
        <v>284</v>
      </c>
      <c r="F7" s="183" t="s">
        <v>47</v>
      </c>
      <c r="G7" s="183" t="s">
        <v>47</v>
      </c>
      <c r="H7" s="182" t="s">
        <v>62</v>
      </c>
      <c r="I7" s="182" t="s">
        <v>285</v>
      </c>
      <c r="J7" s="182"/>
    </row>
    <row r="8" spans="1:10" x14ac:dyDescent="0.3">
      <c r="A8" s="175" t="s">
        <v>75</v>
      </c>
      <c r="B8" s="184" t="s">
        <v>286</v>
      </c>
      <c r="C8" s="186" t="s">
        <v>146</v>
      </c>
      <c r="D8" s="182" t="s">
        <v>76</v>
      </c>
      <c r="E8" s="182" t="s">
        <v>284</v>
      </c>
      <c r="F8" s="183" t="s">
        <v>47</v>
      </c>
      <c r="G8" s="183" t="s">
        <v>47</v>
      </c>
      <c r="H8" s="187" t="s">
        <v>47</v>
      </c>
      <c r="I8" s="187" t="s">
        <v>47</v>
      </c>
      <c r="J8" s="182"/>
    </row>
    <row r="9" spans="1:10" x14ac:dyDescent="0.3">
      <c r="A9" s="175" t="s">
        <v>75</v>
      </c>
      <c r="B9" s="180" t="s">
        <v>289</v>
      </c>
      <c r="C9" s="188" t="s">
        <v>96</v>
      </c>
      <c r="D9" s="182" t="s">
        <v>76</v>
      </c>
      <c r="E9" s="182" t="s">
        <v>284</v>
      </c>
      <c r="F9" s="183" t="s">
        <v>47</v>
      </c>
      <c r="G9" s="183" t="s">
        <v>47</v>
      </c>
      <c r="H9" s="182" t="s">
        <v>62</v>
      </c>
      <c r="I9" s="182" t="s">
        <v>285</v>
      </c>
      <c r="J9" s="182"/>
    </row>
    <row r="10" spans="1:10" x14ac:dyDescent="0.3">
      <c r="A10" s="175" t="s">
        <v>75</v>
      </c>
      <c r="B10" s="180" t="s">
        <v>289</v>
      </c>
      <c r="C10" s="189" t="s">
        <v>105</v>
      </c>
      <c r="D10" s="182" t="s">
        <v>76</v>
      </c>
      <c r="E10" s="182" t="s">
        <v>284</v>
      </c>
      <c r="F10" s="183" t="s">
        <v>47</v>
      </c>
      <c r="G10" s="183" t="s">
        <v>47</v>
      </c>
      <c r="H10" s="182" t="s">
        <v>62</v>
      </c>
      <c r="I10" s="182" t="s">
        <v>285</v>
      </c>
      <c r="J10" s="182"/>
    </row>
    <row r="11" spans="1:10" x14ac:dyDescent="0.3">
      <c r="A11" s="175" t="s">
        <v>75</v>
      </c>
      <c r="B11" s="180" t="s">
        <v>289</v>
      </c>
      <c r="C11" s="189" t="s">
        <v>287</v>
      </c>
      <c r="D11" s="182" t="s">
        <v>76</v>
      </c>
      <c r="E11" s="182" t="s">
        <v>284</v>
      </c>
      <c r="F11" s="183" t="s">
        <v>47</v>
      </c>
      <c r="G11" s="183" t="s">
        <v>47</v>
      </c>
      <c r="H11" s="182" t="s">
        <v>62</v>
      </c>
      <c r="I11" s="182" t="s">
        <v>285</v>
      </c>
      <c r="J11" s="182"/>
    </row>
    <row r="12" spans="1:10" x14ac:dyDescent="0.3">
      <c r="A12" s="175" t="s">
        <v>75</v>
      </c>
      <c r="B12" s="180" t="s">
        <v>289</v>
      </c>
      <c r="C12" s="189" t="s">
        <v>288</v>
      </c>
      <c r="D12" s="182" t="s">
        <v>76</v>
      </c>
      <c r="E12" s="182" t="s">
        <v>284</v>
      </c>
      <c r="F12" s="183" t="s">
        <v>47</v>
      </c>
      <c r="G12" s="183" t="s">
        <v>47</v>
      </c>
      <c r="H12" s="182" t="s">
        <v>62</v>
      </c>
      <c r="I12" s="182" t="s">
        <v>285</v>
      </c>
      <c r="J12" s="182"/>
    </row>
    <row r="13" spans="1:10" x14ac:dyDescent="0.3">
      <c r="A13" s="175" t="s">
        <v>75</v>
      </c>
      <c r="B13" s="180" t="s">
        <v>289</v>
      </c>
      <c r="C13" s="189" t="s">
        <v>146</v>
      </c>
      <c r="D13" s="182" t="s">
        <v>76</v>
      </c>
      <c r="E13" s="182" t="s">
        <v>284</v>
      </c>
      <c r="F13" s="183" t="s">
        <v>47</v>
      </c>
      <c r="G13" s="183" t="s">
        <v>47</v>
      </c>
      <c r="H13" s="187" t="s">
        <v>47</v>
      </c>
      <c r="I13" s="187" t="s">
        <v>47</v>
      </c>
      <c r="J13" s="182"/>
    </row>
    <row r="14" spans="1:10" x14ac:dyDescent="0.3">
      <c r="A14" s="175" t="s">
        <v>75</v>
      </c>
      <c r="B14" s="184" t="s">
        <v>290</v>
      </c>
      <c r="C14" s="185" t="s">
        <v>96</v>
      </c>
      <c r="D14" s="182" t="s">
        <v>76</v>
      </c>
      <c r="E14" s="182" t="s">
        <v>284</v>
      </c>
      <c r="F14" s="183" t="s">
        <v>47</v>
      </c>
      <c r="G14" s="183" t="s">
        <v>47</v>
      </c>
      <c r="H14" s="182" t="s">
        <v>62</v>
      </c>
      <c r="I14" s="182" t="s">
        <v>285</v>
      </c>
      <c r="J14" s="182"/>
    </row>
    <row r="15" spans="1:10" x14ac:dyDescent="0.3">
      <c r="A15" s="175" t="s">
        <v>75</v>
      </c>
      <c r="B15" s="184" t="s">
        <v>290</v>
      </c>
      <c r="C15" s="186" t="s">
        <v>105</v>
      </c>
      <c r="D15" s="182" t="s">
        <v>76</v>
      </c>
      <c r="E15" s="182" t="s">
        <v>284</v>
      </c>
      <c r="F15" s="183" t="s">
        <v>47</v>
      </c>
      <c r="G15" s="183" t="s">
        <v>47</v>
      </c>
      <c r="H15" s="182" t="s">
        <v>62</v>
      </c>
      <c r="I15" s="182" t="s">
        <v>285</v>
      </c>
      <c r="J15" s="182"/>
    </row>
    <row r="16" spans="1:10" x14ac:dyDescent="0.3">
      <c r="A16" s="175" t="s">
        <v>75</v>
      </c>
      <c r="B16" s="184" t="s">
        <v>290</v>
      </c>
      <c r="C16" s="186" t="s">
        <v>287</v>
      </c>
      <c r="D16" s="182" t="s">
        <v>76</v>
      </c>
      <c r="E16" s="182" t="s">
        <v>284</v>
      </c>
      <c r="F16" s="183" t="s">
        <v>47</v>
      </c>
      <c r="G16" s="183" t="s">
        <v>47</v>
      </c>
      <c r="H16" s="182" t="s">
        <v>62</v>
      </c>
      <c r="I16" s="182" t="s">
        <v>285</v>
      </c>
      <c r="J16" s="182"/>
    </row>
    <row r="17" spans="1:10" x14ac:dyDescent="0.3">
      <c r="A17" s="175" t="s">
        <v>75</v>
      </c>
      <c r="B17" s="184" t="s">
        <v>290</v>
      </c>
      <c r="C17" s="186" t="s">
        <v>288</v>
      </c>
      <c r="D17" s="182" t="s">
        <v>76</v>
      </c>
      <c r="E17" s="182" t="s">
        <v>284</v>
      </c>
      <c r="F17" s="183" t="s">
        <v>47</v>
      </c>
      <c r="G17" s="183" t="s">
        <v>47</v>
      </c>
      <c r="H17" s="182" t="s">
        <v>62</v>
      </c>
      <c r="I17" s="182" t="s">
        <v>285</v>
      </c>
      <c r="J17" s="182"/>
    </row>
    <row r="18" spans="1:10" x14ac:dyDescent="0.3">
      <c r="A18" s="175" t="s">
        <v>75</v>
      </c>
      <c r="B18" s="184" t="s">
        <v>290</v>
      </c>
      <c r="C18" s="186" t="s">
        <v>146</v>
      </c>
      <c r="D18" s="182" t="s">
        <v>76</v>
      </c>
      <c r="E18" s="182" t="s">
        <v>284</v>
      </c>
      <c r="F18" s="183" t="s">
        <v>47</v>
      </c>
      <c r="G18" s="183" t="s">
        <v>47</v>
      </c>
      <c r="H18" s="187" t="s">
        <v>47</v>
      </c>
      <c r="I18" s="187" t="s">
        <v>47</v>
      </c>
      <c r="J18" s="182"/>
    </row>
    <row r="19" spans="1:10" x14ac:dyDescent="0.3">
      <c r="A19" s="175" t="s">
        <v>75</v>
      </c>
      <c r="B19" s="180" t="s">
        <v>291</v>
      </c>
      <c r="C19" s="188" t="s">
        <v>96</v>
      </c>
      <c r="D19" s="182" t="s">
        <v>76</v>
      </c>
      <c r="E19" s="182" t="s">
        <v>284</v>
      </c>
      <c r="F19" s="183" t="s">
        <v>47</v>
      </c>
      <c r="G19" s="183" t="s">
        <v>47</v>
      </c>
      <c r="H19" s="182" t="s">
        <v>62</v>
      </c>
      <c r="I19" s="182" t="s">
        <v>285</v>
      </c>
      <c r="J19" s="182"/>
    </row>
    <row r="20" spans="1:10" x14ac:dyDescent="0.3">
      <c r="A20" s="175" t="s">
        <v>75</v>
      </c>
      <c r="B20" s="180" t="s">
        <v>291</v>
      </c>
      <c r="C20" s="189" t="s">
        <v>105</v>
      </c>
      <c r="D20" s="182" t="s">
        <v>76</v>
      </c>
      <c r="E20" s="182" t="s">
        <v>284</v>
      </c>
      <c r="F20" s="183" t="s">
        <v>47</v>
      </c>
      <c r="G20" s="183" t="s">
        <v>47</v>
      </c>
      <c r="H20" s="182" t="s">
        <v>62</v>
      </c>
      <c r="I20" s="182" t="s">
        <v>285</v>
      </c>
      <c r="J20" s="182"/>
    </row>
    <row r="21" spans="1:10" x14ac:dyDescent="0.3">
      <c r="A21" s="175" t="s">
        <v>75</v>
      </c>
      <c r="B21" s="180" t="s">
        <v>291</v>
      </c>
      <c r="C21" s="189" t="s">
        <v>287</v>
      </c>
      <c r="D21" s="182" t="s">
        <v>76</v>
      </c>
      <c r="E21" s="182" t="s">
        <v>284</v>
      </c>
      <c r="F21" s="183" t="s">
        <v>47</v>
      </c>
      <c r="G21" s="183" t="s">
        <v>47</v>
      </c>
      <c r="H21" s="182" t="s">
        <v>62</v>
      </c>
      <c r="I21" s="182" t="s">
        <v>285</v>
      </c>
      <c r="J21" s="182"/>
    </row>
    <row r="22" spans="1:10" x14ac:dyDescent="0.3">
      <c r="A22" s="175" t="s">
        <v>75</v>
      </c>
      <c r="B22" s="180" t="s">
        <v>291</v>
      </c>
      <c r="C22" s="189" t="s">
        <v>288</v>
      </c>
      <c r="D22" s="182" t="s">
        <v>76</v>
      </c>
      <c r="E22" s="182" t="s">
        <v>284</v>
      </c>
      <c r="F22" s="183" t="s">
        <v>47</v>
      </c>
      <c r="G22" s="183" t="s">
        <v>47</v>
      </c>
      <c r="H22" s="182" t="s">
        <v>62</v>
      </c>
      <c r="I22" s="182" t="s">
        <v>285</v>
      </c>
      <c r="J22" s="182"/>
    </row>
    <row r="23" spans="1:10" x14ac:dyDescent="0.3">
      <c r="A23" s="175" t="s">
        <v>75</v>
      </c>
      <c r="B23" s="180" t="s">
        <v>291</v>
      </c>
      <c r="C23" s="189" t="s">
        <v>146</v>
      </c>
      <c r="D23" s="182" t="s">
        <v>76</v>
      </c>
      <c r="E23" s="182" t="s">
        <v>284</v>
      </c>
      <c r="F23" s="183" t="s">
        <v>47</v>
      </c>
      <c r="G23" s="183" t="s">
        <v>47</v>
      </c>
      <c r="H23" s="187" t="s">
        <v>47</v>
      </c>
      <c r="I23" s="187" t="s">
        <v>47</v>
      </c>
      <c r="J23" s="182"/>
    </row>
    <row r="24" spans="1:10" ht="16.5" customHeight="1" x14ac:dyDescent="0.3">
      <c r="A24" s="175" t="s">
        <v>75</v>
      </c>
      <c r="B24" s="184" t="s">
        <v>292</v>
      </c>
      <c r="C24" s="186" t="s">
        <v>293</v>
      </c>
      <c r="D24" s="182" t="s">
        <v>76</v>
      </c>
      <c r="E24" s="182" t="s">
        <v>284</v>
      </c>
      <c r="F24" s="183" t="s">
        <v>47</v>
      </c>
      <c r="G24" s="183" t="s">
        <v>47</v>
      </c>
      <c r="H24" s="182" t="s">
        <v>62</v>
      </c>
      <c r="I24" s="182" t="s">
        <v>285</v>
      </c>
      <c r="J24" s="182"/>
    </row>
    <row r="25" spans="1:10" x14ac:dyDescent="0.3">
      <c r="A25" s="175" t="s">
        <v>75</v>
      </c>
      <c r="B25" s="184" t="s">
        <v>292</v>
      </c>
      <c r="C25" s="186" t="s">
        <v>125</v>
      </c>
      <c r="D25" s="182" t="s">
        <v>76</v>
      </c>
      <c r="E25" s="182" t="s">
        <v>284</v>
      </c>
      <c r="F25" s="183" t="s">
        <v>47</v>
      </c>
      <c r="G25" s="183" t="s">
        <v>47</v>
      </c>
      <c r="H25" s="182" t="s">
        <v>62</v>
      </c>
      <c r="I25" s="182" t="s">
        <v>285</v>
      </c>
      <c r="J25" s="182"/>
    </row>
    <row r="26" spans="1:10" x14ac:dyDescent="0.3">
      <c r="A26" s="175" t="s">
        <v>75</v>
      </c>
      <c r="B26" s="180" t="s">
        <v>294</v>
      </c>
      <c r="C26" s="189" t="s">
        <v>105</v>
      </c>
      <c r="D26" s="182" t="s">
        <v>76</v>
      </c>
      <c r="E26" s="182" t="s">
        <v>284</v>
      </c>
      <c r="F26" s="183" t="s">
        <v>47</v>
      </c>
      <c r="G26" s="183" t="s">
        <v>47</v>
      </c>
      <c r="H26" s="182" t="s">
        <v>62</v>
      </c>
      <c r="I26" s="182" t="s">
        <v>285</v>
      </c>
      <c r="J26" s="182"/>
    </row>
    <row r="27" spans="1:10" x14ac:dyDescent="0.3">
      <c r="A27" s="175" t="s">
        <v>75</v>
      </c>
      <c r="B27" s="180" t="s">
        <v>294</v>
      </c>
      <c r="C27" s="189" t="s">
        <v>287</v>
      </c>
      <c r="D27" s="182" t="s">
        <v>76</v>
      </c>
      <c r="E27" s="182" t="s">
        <v>284</v>
      </c>
      <c r="F27" s="183" t="s">
        <v>47</v>
      </c>
      <c r="G27" s="183" t="s">
        <v>47</v>
      </c>
      <c r="H27" s="182" t="s">
        <v>62</v>
      </c>
      <c r="I27" s="182" t="s">
        <v>285</v>
      </c>
      <c r="J27" s="182"/>
    </row>
    <row r="28" spans="1:10" x14ac:dyDescent="0.3">
      <c r="A28" s="175" t="s">
        <v>75</v>
      </c>
      <c r="B28" s="180" t="s">
        <v>294</v>
      </c>
      <c r="C28" s="189" t="s">
        <v>288</v>
      </c>
      <c r="D28" s="182" t="s">
        <v>76</v>
      </c>
      <c r="E28" s="182" t="s">
        <v>284</v>
      </c>
      <c r="F28" s="183" t="s">
        <v>47</v>
      </c>
      <c r="G28" s="183" t="s">
        <v>47</v>
      </c>
      <c r="H28" s="182" t="s">
        <v>62</v>
      </c>
      <c r="I28" s="182" t="s">
        <v>285</v>
      </c>
      <c r="J28" s="182"/>
    </row>
    <row r="29" spans="1:10" x14ac:dyDescent="0.3">
      <c r="A29" s="175" t="s">
        <v>75</v>
      </c>
      <c r="B29" s="184" t="s">
        <v>295</v>
      </c>
      <c r="C29" s="186" t="s">
        <v>96</v>
      </c>
      <c r="D29" s="182" t="s">
        <v>76</v>
      </c>
      <c r="E29" s="182" t="s">
        <v>284</v>
      </c>
      <c r="F29" s="183" t="s">
        <v>47</v>
      </c>
      <c r="G29" s="183" t="s">
        <v>47</v>
      </c>
      <c r="H29" s="182" t="s">
        <v>62</v>
      </c>
      <c r="I29" s="182" t="s">
        <v>285</v>
      </c>
      <c r="J29" s="182"/>
    </row>
    <row r="30" spans="1:10" x14ac:dyDescent="0.3">
      <c r="A30" s="175" t="s">
        <v>75</v>
      </c>
      <c r="B30" s="184" t="s">
        <v>295</v>
      </c>
      <c r="C30" s="186" t="s">
        <v>105</v>
      </c>
      <c r="D30" s="182" t="s">
        <v>76</v>
      </c>
      <c r="E30" s="182" t="s">
        <v>284</v>
      </c>
      <c r="F30" s="183" t="s">
        <v>47</v>
      </c>
      <c r="G30" s="183" t="s">
        <v>47</v>
      </c>
      <c r="H30" s="182" t="s">
        <v>62</v>
      </c>
      <c r="I30" s="182" t="s">
        <v>285</v>
      </c>
      <c r="J30" s="182"/>
    </row>
    <row r="31" spans="1:10" x14ac:dyDescent="0.3">
      <c r="A31" s="175" t="s">
        <v>75</v>
      </c>
      <c r="B31" s="184" t="s">
        <v>295</v>
      </c>
      <c r="C31" s="186" t="s">
        <v>287</v>
      </c>
      <c r="D31" s="182" t="s">
        <v>76</v>
      </c>
      <c r="E31" s="182" t="s">
        <v>284</v>
      </c>
      <c r="F31" s="183" t="s">
        <v>47</v>
      </c>
      <c r="G31" s="183" t="s">
        <v>47</v>
      </c>
      <c r="H31" s="182" t="s">
        <v>62</v>
      </c>
      <c r="I31" s="182" t="s">
        <v>285</v>
      </c>
      <c r="J31" s="182"/>
    </row>
    <row r="32" spans="1:10" x14ac:dyDescent="0.3">
      <c r="A32" s="175" t="s">
        <v>75</v>
      </c>
      <c r="B32" s="184" t="s">
        <v>295</v>
      </c>
      <c r="C32" s="186" t="s">
        <v>288</v>
      </c>
      <c r="D32" s="182" t="s">
        <v>76</v>
      </c>
      <c r="E32" s="182" t="s">
        <v>284</v>
      </c>
      <c r="F32" s="183" t="s">
        <v>47</v>
      </c>
      <c r="G32" s="183" t="s">
        <v>47</v>
      </c>
      <c r="H32" s="182" t="s">
        <v>62</v>
      </c>
      <c r="I32" s="182" t="s">
        <v>285</v>
      </c>
      <c r="J32" s="182"/>
    </row>
    <row r="33" spans="1:10" x14ac:dyDescent="0.3">
      <c r="A33" s="175" t="s">
        <v>75</v>
      </c>
      <c r="B33" s="184" t="s">
        <v>295</v>
      </c>
      <c r="C33" s="186" t="s">
        <v>146</v>
      </c>
      <c r="D33" s="182" t="s">
        <v>76</v>
      </c>
      <c r="E33" s="182" t="s">
        <v>284</v>
      </c>
      <c r="F33" s="183" t="s">
        <v>47</v>
      </c>
      <c r="G33" s="183" t="s">
        <v>47</v>
      </c>
      <c r="H33" s="187" t="s">
        <v>47</v>
      </c>
      <c r="I33" s="187" t="s">
        <v>47</v>
      </c>
      <c r="J33" s="182"/>
    </row>
    <row r="34" spans="1:10" x14ac:dyDescent="0.3">
      <c r="A34" s="175" t="s">
        <v>75</v>
      </c>
      <c r="B34" s="180" t="s">
        <v>296</v>
      </c>
      <c r="C34" s="189" t="s">
        <v>293</v>
      </c>
      <c r="D34" s="182" t="s">
        <v>76</v>
      </c>
      <c r="E34" s="182" t="s">
        <v>284</v>
      </c>
      <c r="F34" s="183" t="s">
        <v>47</v>
      </c>
      <c r="G34" s="183" t="s">
        <v>47</v>
      </c>
      <c r="H34" s="182" t="s">
        <v>62</v>
      </c>
      <c r="I34" s="182" t="s">
        <v>285</v>
      </c>
      <c r="J34" s="182"/>
    </row>
    <row r="35" spans="1:10" x14ac:dyDescent="0.3">
      <c r="A35" s="175" t="s">
        <v>75</v>
      </c>
      <c r="B35" s="180" t="s">
        <v>296</v>
      </c>
      <c r="C35" s="189" t="s">
        <v>125</v>
      </c>
      <c r="D35" s="182" t="s">
        <v>76</v>
      </c>
      <c r="E35" s="182" t="s">
        <v>284</v>
      </c>
      <c r="F35" s="183" t="s">
        <v>47</v>
      </c>
      <c r="G35" s="183" t="s">
        <v>47</v>
      </c>
      <c r="H35" s="182" t="s">
        <v>62</v>
      </c>
      <c r="I35" s="182" t="s">
        <v>285</v>
      </c>
      <c r="J35" s="182"/>
    </row>
    <row r="36" spans="1:10" x14ac:dyDescent="0.3">
      <c r="A36" s="175" t="s">
        <v>75</v>
      </c>
      <c r="B36" s="184" t="s">
        <v>297</v>
      </c>
      <c r="C36" s="186" t="s">
        <v>105</v>
      </c>
      <c r="D36" s="182" t="s">
        <v>76</v>
      </c>
      <c r="E36" s="182" t="s">
        <v>285</v>
      </c>
      <c r="F36" s="183" t="s">
        <v>47</v>
      </c>
      <c r="G36" s="183" t="s">
        <v>47</v>
      </c>
      <c r="H36" s="182" t="s">
        <v>62</v>
      </c>
      <c r="I36" s="182" t="s">
        <v>285</v>
      </c>
      <c r="J36" s="182"/>
    </row>
    <row r="37" spans="1:10" x14ac:dyDescent="0.3">
      <c r="A37" s="175" t="s">
        <v>75</v>
      </c>
      <c r="B37" s="184" t="s">
        <v>297</v>
      </c>
      <c r="C37" s="186" t="s">
        <v>287</v>
      </c>
      <c r="D37" s="182" t="s">
        <v>76</v>
      </c>
      <c r="E37" s="182" t="s">
        <v>284</v>
      </c>
      <c r="F37" s="183" t="s">
        <v>47</v>
      </c>
      <c r="G37" s="183" t="s">
        <v>47</v>
      </c>
      <c r="H37" s="182" t="s">
        <v>62</v>
      </c>
      <c r="I37" s="182" t="s">
        <v>285</v>
      </c>
      <c r="J37" s="182"/>
    </row>
    <row r="38" spans="1:10" x14ac:dyDescent="0.3">
      <c r="A38" s="175" t="s">
        <v>75</v>
      </c>
      <c r="B38" s="184" t="s">
        <v>297</v>
      </c>
      <c r="C38" s="186" t="s">
        <v>288</v>
      </c>
      <c r="D38" s="182" t="s">
        <v>76</v>
      </c>
      <c r="E38" s="182" t="s">
        <v>284</v>
      </c>
      <c r="F38" s="183" t="s">
        <v>47</v>
      </c>
      <c r="G38" s="183" t="s">
        <v>47</v>
      </c>
      <c r="H38" s="182" t="s">
        <v>62</v>
      </c>
      <c r="I38" s="182" t="s">
        <v>285</v>
      </c>
      <c r="J38" s="182"/>
    </row>
    <row r="39" spans="1:10" x14ac:dyDescent="0.3">
      <c r="A39" s="175" t="s">
        <v>75</v>
      </c>
      <c r="B39" s="184" t="s">
        <v>297</v>
      </c>
      <c r="C39" s="186" t="s">
        <v>146</v>
      </c>
      <c r="D39" s="182" t="s">
        <v>76</v>
      </c>
      <c r="E39" s="182" t="s">
        <v>284</v>
      </c>
      <c r="F39" s="183" t="s">
        <v>47</v>
      </c>
      <c r="G39" s="183" t="s">
        <v>47</v>
      </c>
      <c r="H39" s="187" t="s">
        <v>47</v>
      </c>
      <c r="I39" s="187" t="s">
        <v>47</v>
      </c>
      <c r="J39" s="182"/>
    </row>
    <row r="40" spans="1:10" x14ac:dyDescent="0.3">
      <c r="A40" s="175" t="s">
        <v>75</v>
      </c>
      <c r="B40" s="180" t="s">
        <v>298</v>
      </c>
      <c r="C40" s="188" t="s">
        <v>96</v>
      </c>
      <c r="D40" s="182" t="s">
        <v>76</v>
      </c>
      <c r="E40" s="182" t="s">
        <v>284</v>
      </c>
      <c r="F40" s="183" t="s">
        <v>47</v>
      </c>
      <c r="G40" s="183" t="s">
        <v>47</v>
      </c>
      <c r="H40" s="182" t="s">
        <v>62</v>
      </c>
      <c r="I40" s="182" t="s">
        <v>285</v>
      </c>
      <c r="J40" s="182"/>
    </row>
    <row r="41" spans="1:10" x14ac:dyDescent="0.3">
      <c r="A41" s="175" t="s">
        <v>75</v>
      </c>
      <c r="B41" s="180" t="s">
        <v>298</v>
      </c>
      <c r="C41" s="189" t="s">
        <v>105</v>
      </c>
      <c r="D41" s="182" t="s">
        <v>76</v>
      </c>
      <c r="E41" s="182" t="s">
        <v>284</v>
      </c>
      <c r="F41" s="183" t="s">
        <v>47</v>
      </c>
      <c r="G41" s="183" t="s">
        <v>47</v>
      </c>
      <c r="H41" s="182" t="s">
        <v>62</v>
      </c>
      <c r="I41" s="182" t="s">
        <v>285</v>
      </c>
      <c r="J41" s="182"/>
    </row>
    <row r="42" spans="1:10" x14ac:dyDescent="0.3">
      <c r="A42" s="175" t="s">
        <v>75</v>
      </c>
      <c r="B42" s="180" t="s">
        <v>298</v>
      </c>
      <c r="C42" s="189" t="s">
        <v>287</v>
      </c>
      <c r="D42" s="182" t="s">
        <v>76</v>
      </c>
      <c r="E42" s="182" t="s">
        <v>284</v>
      </c>
      <c r="F42" s="183" t="s">
        <v>47</v>
      </c>
      <c r="G42" s="183" t="s">
        <v>47</v>
      </c>
      <c r="H42" s="182" t="s">
        <v>62</v>
      </c>
      <c r="I42" s="182" t="s">
        <v>285</v>
      </c>
      <c r="J42" s="182"/>
    </row>
    <row r="43" spans="1:10" x14ac:dyDescent="0.3">
      <c r="A43" s="175" t="s">
        <v>75</v>
      </c>
      <c r="B43" s="180" t="s">
        <v>298</v>
      </c>
      <c r="C43" s="189" t="s">
        <v>288</v>
      </c>
      <c r="D43" s="182" t="s">
        <v>76</v>
      </c>
      <c r="E43" s="182" t="s">
        <v>284</v>
      </c>
      <c r="F43" s="183" t="s">
        <v>47</v>
      </c>
      <c r="G43" s="183" t="s">
        <v>47</v>
      </c>
      <c r="H43" s="182" t="s">
        <v>62</v>
      </c>
      <c r="I43" s="182" t="s">
        <v>285</v>
      </c>
      <c r="J43" s="182"/>
    </row>
    <row r="44" spans="1:10" x14ac:dyDescent="0.3">
      <c r="A44" s="175" t="s">
        <v>75</v>
      </c>
      <c r="B44" s="180" t="s">
        <v>298</v>
      </c>
      <c r="C44" s="189" t="s">
        <v>146</v>
      </c>
      <c r="D44" s="182" t="s">
        <v>76</v>
      </c>
      <c r="E44" s="182" t="s">
        <v>284</v>
      </c>
      <c r="F44" s="183" t="s">
        <v>47</v>
      </c>
      <c r="G44" s="183" t="s">
        <v>47</v>
      </c>
      <c r="H44" s="187" t="s">
        <v>47</v>
      </c>
      <c r="I44" s="187" t="s">
        <v>47</v>
      </c>
      <c r="J44" s="182"/>
    </row>
    <row r="45" spans="1:10" x14ac:dyDescent="0.3">
      <c r="A45" s="175" t="s">
        <v>75</v>
      </c>
      <c r="B45" s="184" t="s">
        <v>299</v>
      </c>
      <c r="C45" s="186" t="s">
        <v>293</v>
      </c>
      <c r="D45" s="182" t="s">
        <v>76</v>
      </c>
      <c r="E45" s="182" t="s">
        <v>284</v>
      </c>
      <c r="F45" s="183" t="s">
        <v>47</v>
      </c>
      <c r="G45" s="183" t="s">
        <v>47</v>
      </c>
      <c r="H45" s="182" t="s">
        <v>62</v>
      </c>
      <c r="I45" s="182" t="s">
        <v>285</v>
      </c>
      <c r="J45" s="182"/>
    </row>
    <row r="46" spans="1:10" x14ac:dyDescent="0.3">
      <c r="A46" s="175" t="s">
        <v>75</v>
      </c>
      <c r="B46" s="184" t="s">
        <v>299</v>
      </c>
      <c r="C46" s="186" t="s">
        <v>125</v>
      </c>
      <c r="D46" s="182" t="s">
        <v>76</v>
      </c>
      <c r="E46" s="182" t="s">
        <v>284</v>
      </c>
      <c r="F46" s="183" t="s">
        <v>47</v>
      </c>
      <c r="G46" s="183" t="s">
        <v>47</v>
      </c>
      <c r="H46" s="182" t="s">
        <v>62</v>
      </c>
      <c r="I46" s="182" t="s">
        <v>285</v>
      </c>
      <c r="J46" s="182"/>
    </row>
    <row r="47" spans="1:10" x14ac:dyDescent="0.3">
      <c r="A47" s="175" t="s">
        <v>75</v>
      </c>
      <c r="B47" s="180" t="s">
        <v>300</v>
      </c>
      <c r="C47" s="188" t="s">
        <v>96</v>
      </c>
      <c r="D47" s="182" t="s">
        <v>76</v>
      </c>
      <c r="E47" s="182" t="s">
        <v>284</v>
      </c>
      <c r="F47" s="183" t="s">
        <v>47</v>
      </c>
      <c r="G47" s="183" t="s">
        <v>47</v>
      </c>
      <c r="H47" s="182" t="s">
        <v>62</v>
      </c>
      <c r="I47" s="182" t="s">
        <v>285</v>
      </c>
      <c r="J47" s="182"/>
    </row>
    <row r="48" spans="1:10" x14ac:dyDescent="0.3">
      <c r="A48" s="175" t="s">
        <v>75</v>
      </c>
      <c r="B48" s="180" t="s">
        <v>300</v>
      </c>
      <c r="C48" s="189" t="s">
        <v>105</v>
      </c>
      <c r="D48" s="182" t="s">
        <v>76</v>
      </c>
      <c r="E48" s="182" t="s">
        <v>284</v>
      </c>
      <c r="F48" s="183" t="s">
        <v>47</v>
      </c>
      <c r="G48" s="183" t="s">
        <v>47</v>
      </c>
      <c r="H48" s="182" t="s">
        <v>62</v>
      </c>
      <c r="I48" s="182" t="s">
        <v>285</v>
      </c>
      <c r="J48" s="182"/>
    </row>
    <row r="49" spans="1:10" x14ac:dyDescent="0.3">
      <c r="A49" s="175" t="s">
        <v>75</v>
      </c>
      <c r="B49" s="180" t="s">
        <v>300</v>
      </c>
      <c r="C49" s="189" t="s">
        <v>287</v>
      </c>
      <c r="D49" s="182" t="s">
        <v>76</v>
      </c>
      <c r="E49" s="182" t="s">
        <v>284</v>
      </c>
      <c r="F49" s="183" t="s">
        <v>47</v>
      </c>
      <c r="G49" s="183" t="s">
        <v>47</v>
      </c>
      <c r="H49" s="182" t="s">
        <v>62</v>
      </c>
      <c r="I49" s="182" t="s">
        <v>285</v>
      </c>
      <c r="J49" s="182"/>
    </row>
    <row r="50" spans="1:10" x14ac:dyDescent="0.3">
      <c r="A50" s="175" t="s">
        <v>75</v>
      </c>
      <c r="B50" s="180" t="s">
        <v>300</v>
      </c>
      <c r="C50" s="189" t="s">
        <v>288</v>
      </c>
      <c r="D50" s="182" t="s">
        <v>76</v>
      </c>
      <c r="E50" s="182" t="s">
        <v>284</v>
      </c>
      <c r="F50" s="183" t="s">
        <v>47</v>
      </c>
      <c r="G50" s="183" t="s">
        <v>47</v>
      </c>
      <c r="H50" s="182" t="s">
        <v>62</v>
      </c>
      <c r="I50" s="182" t="s">
        <v>285</v>
      </c>
      <c r="J50" s="182"/>
    </row>
    <row r="51" spans="1:10" x14ac:dyDescent="0.3">
      <c r="A51" s="175" t="s">
        <v>75</v>
      </c>
      <c r="B51" s="180" t="s">
        <v>300</v>
      </c>
      <c r="C51" s="189" t="s">
        <v>146</v>
      </c>
      <c r="D51" s="182" t="s">
        <v>76</v>
      </c>
      <c r="E51" s="182" t="s">
        <v>284</v>
      </c>
      <c r="F51" s="183" t="s">
        <v>47</v>
      </c>
      <c r="G51" s="183" t="s">
        <v>47</v>
      </c>
      <c r="H51" s="187" t="s">
        <v>47</v>
      </c>
      <c r="I51" s="187" t="s">
        <v>47</v>
      </c>
      <c r="J51" s="182"/>
    </row>
    <row r="52" spans="1:10" x14ac:dyDescent="0.3">
      <c r="A52" s="175" t="s">
        <v>75</v>
      </c>
      <c r="B52" s="184" t="s">
        <v>301</v>
      </c>
      <c r="C52" s="186" t="s">
        <v>293</v>
      </c>
      <c r="D52" s="182" t="s">
        <v>76</v>
      </c>
      <c r="E52" s="182" t="s">
        <v>284</v>
      </c>
      <c r="F52" s="183" t="s">
        <v>47</v>
      </c>
      <c r="G52" s="183" t="s">
        <v>47</v>
      </c>
      <c r="H52" s="182" t="s">
        <v>62</v>
      </c>
      <c r="I52" s="182" t="s">
        <v>285</v>
      </c>
      <c r="J52" s="182"/>
    </row>
    <row r="53" spans="1:10" x14ac:dyDescent="0.3">
      <c r="A53" s="175" t="s">
        <v>75</v>
      </c>
      <c r="B53" s="184" t="s">
        <v>301</v>
      </c>
      <c r="C53" s="186" t="s">
        <v>125</v>
      </c>
      <c r="D53" s="182" t="s">
        <v>76</v>
      </c>
      <c r="E53" s="182" t="s">
        <v>284</v>
      </c>
      <c r="F53" s="183" t="s">
        <v>47</v>
      </c>
      <c r="G53" s="183" t="s">
        <v>47</v>
      </c>
      <c r="H53" s="182" t="s">
        <v>62</v>
      </c>
      <c r="I53" s="182" t="s">
        <v>285</v>
      </c>
      <c r="J53" s="182"/>
    </row>
    <row r="54" spans="1:10" x14ac:dyDescent="0.3">
      <c r="A54" s="175" t="s">
        <v>75</v>
      </c>
      <c r="B54" s="180" t="s">
        <v>302</v>
      </c>
      <c r="C54" s="188" t="s">
        <v>96</v>
      </c>
      <c r="D54" s="182" t="s">
        <v>76</v>
      </c>
      <c r="E54" s="182" t="s">
        <v>284</v>
      </c>
      <c r="F54" s="183" t="s">
        <v>47</v>
      </c>
      <c r="G54" s="183" t="s">
        <v>47</v>
      </c>
      <c r="H54" s="182" t="s">
        <v>62</v>
      </c>
      <c r="I54" s="182" t="s">
        <v>285</v>
      </c>
      <c r="J54" s="182"/>
    </row>
    <row r="55" spans="1:10" x14ac:dyDescent="0.3">
      <c r="A55" s="175" t="s">
        <v>75</v>
      </c>
      <c r="B55" s="180" t="s">
        <v>302</v>
      </c>
      <c r="C55" s="189" t="s">
        <v>105</v>
      </c>
      <c r="D55" s="182" t="s">
        <v>76</v>
      </c>
      <c r="E55" s="182" t="s">
        <v>284</v>
      </c>
      <c r="F55" s="183" t="s">
        <v>47</v>
      </c>
      <c r="G55" s="183" t="s">
        <v>47</v>
      </c>
      <c r="H55" s="182" t="s">
        <v>62</v>
      </c>
      <c r="I55" s="182" t="s">
        <v>285</v>
      </c>
      <c r="J55" s="182"/>
    </row>
    <row r="56" spans="1:10" x14ac:dyDescent="0.3">
      <c r="A56" s="175" t="s">
        <v>75</v>
      </c>
      <c r="B56" s="180" t="s">
        <v>302</v>
      </c>
      <c r="C56" s="189" t="s">
        <v>287</v>
      </c>
      <c r="D56" s="182" t="s">
        <v>76</v>
      </c>
      <c r="E56" s="182" t="s">
        <v>284</v>
      </c>
      <c r="F56" s="183" t="s">
        <v>47</v>
      </c>
      <c r="G56" s="183" t="s">
        <v>47</v>
      </c>
      <c r="H56" s="182" t="s">
        <v>62</v>
      </c>
      <c r="I56" s="182" t="s">
        <v>285</v>
      </c>
      <c r="J56" s="182"/>
    </row>
    <row r="57" spans="1:10" x14ac:dyDescent="0.3">
      <c r="A57" s="175" t="s">
        <v>75</v>
      </c>
      <c r="B57" s="180" t="s">
        <v>302</v>
      </c>
      <c r="C57" s="189" t="s">
        <v>288</v>
      </c>
      <c r="D57" s="182" t="s">
        <v>76</v>
      </c>
      <c r="E57" s="182" t="s">
        <v>284</v>
      </c>
      <c r="F57" s="183" t="s">
        <v>47</v>
      </c>
      <c r="G57" s="183" t="s">
        <v>47</v>
      </c>
      <c r="H57" s="182" t="s">
        <v>62</v>
      </c>
      <c r="I57" s="182" t="s">
        <v>285</v>
      </c>
      <c r="J57" s="182"/>
    </row>
    <row r="58" spans="1:10" x14ac:dyDescent="0.3">
      <c r="A58" s="175" t="s">
        <v>75</v>
      </c>
      <c r="B58" s="180" t="s">
        <v>302</v>
      </c>
      <c r="C58" s="189" t="s">
        <v>146</v>
      </c>
      <c r="D58" s="182" t="s">
        <v>76</v>
      </c>
      <c r="E58" s="182" t="s">
        <v>284</v>
      </c>
      <c r="F58" s="183" t="s">
        <v>47</v>
      </c>
      <c r="G58" s="183" t="s">
        <v>47</v>
      </c>
      <c r="H58" s="187" t="s">
        <v>47</v>
      </c>
      <c r="I58" s="187" t="s">
        <v>47</v>
      </c>
      <c r="J58" s="182"/>
    </row>
    <row r="59" spans="1:10" x14ac:dyDescent="0.3">
      <c r="A59" s="175" t="s">
        <v>75</v>
      </c>
      <c r="B59" s="184" t="s">
        <v>303</v>
      </c>
      <c r="C59" s="186" t="s">
        <v>293</v>
      </c>
      <c r="D59" s="182" t="s">
        <v>76</v>
      </c>
      <c r="E59" s="182" t="s">
        <v>284</v>
      </c>
      <c r="F59" s="183" t="s">
        <v>47</v>
      </c>
      <c r="G59" s="183" t="s">
        <v>47</v>
      </c>
      <c r="H59" s="182" t="s">
        <v>62</v>
      </c>
      <c r="I59" s="182" t="s">
        <v>285</v>
      </c>
      <c r="J59" s="182"/>
    </row>
    <row r="60" spans="1:10" x14ac:dyDescent="0.3">
      <c r="A60" s="175" t="s">
        <v>75</v>
      </c>
      <c r="B60" s="184" t="s">
        <v>303</v>
      </c>
      <c r="C60" s="186" t="s">
        <v>125</v>
      </c>
      <c r="D60" s="182" t="s">
        <v>76</v>
      </c>
      <c r="E60" s="182" t="s">
        <v>284</v>
      </c>
      <c r="F60" s="183" t="s">
        <v>47</v>
      </c>
      <c r="G60" s="183" t="s">
        <v>47</v>
      </c>
      <c r="H60" s="182" t="s">
        <v>62</v>
      </c>
      <c r="I60" s="182" t="s">
        <v>285</v>
      </c>
      <c r="J60" s="182"/>
    </row>
    <row r="61" spans="1:10" x14ac:dyDescent="0.3">
      <c r="A61" s="175" t="s">
        <v>75</v>
      </c>
      <c r="B61" s="180" t="s">
        <v>304</v>
      </c>
      <c r="C61" s="190" t="s">
        <v>283</v>
      </c>
      <c r="D61" s="187" t="s">
        <v>47</v>
      </c>
      <c r="E61" s="187" t="s">
        <v>47</v>
      </c>
      <c r="F61" s="183" t="s">
        <v>47</v>
      </c>
      <c r="G61" s="183" t="s">
        <v>47</v>
      </c>
      <c r="H61" s="182" t="s">
        <v>62</v>
      </c>
      <c r="I61" s="182" t="s">
        <v>285</v>
      </c>
      <c r="J61" s="182"/>
    </row>
    <row r="62" spans="1:10" x14ac:dyDescent="0.3">
      <c r="A62" s="175" t="s">
        <v>75</v>
      </c>
      <c r="B62" s="184" t="s">
        <v>305</v>
      </c>
      <c r="C62" s="191" t="s">
        <v>283</v>
      </c>
      <c r="D62" s="182" t="s">
        <v>76</v>
      </c>
      <c r="E62" s="182" t="s">
        <v>284</v>
      </c>
      <c r="F62" s="183" t="s">
        <v>47</v>
      </c>
      <c r="G62" s="183" t="s">
        <v>47</v>
      </c>
      <c r="H62" s="182" t="s">
        <v>62</v>
      </c>
      <c r="I62" s="182" t="s">
        <v>285</v>
      </c>
      <c r="J62" s="182"/>
    </row>
    <row r="63" spans="1:10" x14ac:dyDescent="0.3">
      <c r="A63" s="175" t="s">
        <v>75</v>
      </c>
      <c r="B63" s="180" t="s">
        <v>306</v>
      </c>
      <c r="C63" s="189" t="s">
        <v>287</v>
      </c>
      <c r="D63" s="182" t="s">
        <v>76</v>
      </c>
      <c r="E63" s="182" t="s">
        <v>284</v>
      </c>
      <c r="F63" s="183" t="s">
        <v>47</v>
      </c>
      <c r="G63" s="183" t="s">
        <v>47</v>
      </c>
      <c r="H63" s="192" t="s">
        <v>62</v>
      </c>
      <c r="I63" s="192" t="s">
        <v>285</v>
      </c>
      <c r="J63" s="182" t="s">
        <v>307</v>
      </c>
    </row>
    <row r="64" spans="1:10" x14ac:dyDescent="0.3">
      <c r="A64" s="175" t="s">
        <v>75</v>
      </c>
      <c r="B64" s="180" t="s">
        <v>306</v>
      </c>
      <c r="C64" s="189" t="s">
        <v>288</v>
      </c>
      <c r="D64" s="182" t="s">
        <v>76</v>
      </c>
      <c r="E64" s="182" t="s">
        <v>308</v>
      </c>
      <c r="F64" s="183" t="s">
        <v>47</v>
      </c>
      <c r="G64" s="183" t="s">
        <v>47</v>
      </c>
      <c r="H64" s="192" t="s">
        <v>62</v>
      </c>
      <c r="I64" s="192" t="s">
        <v>285</v>
      </c>
      <c r="J64" s="182"/>
    </row>
    <row r="65" spans="1:11" x14ac:dyDescent="0.3">
      <c r="A65" s="175" t="s">
        <v>75</v>
      </c>
      <c r="B65" s="193" t="s">
        <v>309</v>
      </c>
      <c r="C65" s="194" t="s">
        <v>288</v>
      </c>
      <c r="D65" s="182" t="s">
        <v>76</v>
      </c>
      <c r="E65" s="182" t="s">
        <v>308</v>
      </c>
      <c r="F65" s="183" t="s">
        <v>47</v>
      </c>
      <c r="G65" s="183" t="s">
        <v>47</v>
      </c>
      <c r="H65" s="192" t="s">
        <v>62</v>
      </c>
      <c r="I65" s="192" t="s">
        <v>285</v>
      </c>
      <c r="J65" s="182" t="s">
        <v>307</v>
      </c>
    </row>
    <row r="66" spans="1:11" x14ac:dyDescent="0.3">
      <c r="A66" s="175" t="s">
        <v>75</v>
      </c>
      <c r="B66" s="193" t="s">
        <v>309</v>
      </c>
      <c r="C66" s="194" t="s">
        <v>125</v>
      </c>
      <c r="D66" s="182" t="s">
        <v>76</v>
      </c>
      <c r="E66" s="182" t="s">
        <v>308</v>
      </c>
      <c r="F66" s="183" t="s">
        <v>47</v>
      </c>
      <c r="G66" s="183" t="s">
        <v>47</v>
      </c>
      <c r="H66" s="192" t="s">
        <v>62</v>
      </c>
      <c r="I66" s="192" t="s">
        <v>285</v>
      </c>
      <c r="J66" s="182" t="s">
        <v>307</v>
      </c>
    </row>
    <row r="67" spans="1:11" x14ac:dyDescent="0.3">
      <c r="A67" s="175" t="s">
        <v>75</v>
      </c>
      <c r="B67" s="180" t="s">
        <v>310</v>
      </c>
      <c r="C67" s="188" t="s">
        <v>288</v>
      </c>
      <c r="D67" s="182" t="s">
        <v>76</v>
      </c>
      <c r="E67" s="182" t="s">
        <v>284</v>
      </c>
      <c r="F67" s="183" t="s">
        <v>47</v>
      </c>
      <c r="G67" s="183" t="s">
        <v>47</v>
      </c>
      <c r="H67" s="192" t="s">
        <v>62</v>
      </c>
      <c r="I67" s="192" t="s">
        <v>285</v>
      </c>
      <c r="J67" s="182" t="s">
        <v>307</v>
      </c>
    </row>
    <row r="68" spans="1:11" x14ac:dyDescent="0.3">
      <c r="A68" s="175" t="s">
        <v>75</v>
      </c>
      <c r="B68" s="193" t="s">
        <v>311</v>
      </c>
      <c r="C68" s="195" t="s">
        <v>288</v>
      </c>
      <c r="D68" s="182" t="s">
        <v>76</v>
      </c>
      <c r="E68" s="182" t="s">
        <v>284</v>
      </c>
      <c r="F68" s="183" t="s">
        <v>47</v>
      </c>
      <c r="G68" s="183" t="s">
        <v>47</v>
      </c>
      <c r="H68" s="192" t="s">
        <v>62</v>
      </c>
      <c r="I68" s="192" t="s">
        <v>285</v>
      </c>
      <c r="J68" s="182" t="s">
        <v>307</v>
      </c>
    </row>
    <row r="69" spans="1:11" x14ac:dyDescent="0.3">
      <c r="A69" s="175" t="s">
        <v>75</v>
      </c>
      <c r="B69" s="180" t="s">
        <v>312</v>
      </c>
      <c r="C69" s="189" t="s">
        <v>293</v>
      </c>
      <c r="D69" s="182" t="s">
        <v>76</v>
      </c>
      <c r="E69" s="187" t="s">
        <v>313</v>
      </c>
      <c r="F69" s="183" t="s">
        <v>47</v>
      </c>
      <c r="G69" s="183" t="s">
        <v>47</v>
      </c>
      <c r="H69" s="192" t="s">
        <v>62</v>
      </c>
      <c r="I69" s="192" t="s">
        <v>285</v>
      </c>
      <c r="J69" s="182" t="s">
        <v>307</v>
      </c>
    </row>
    <row r="70" spans="1:11" x14ac:dyDescent="0.3">
      <c r="A70" s="175" t="s">
        <v>75</v>
      </c>
      <c r="B70" s="184" t="s">
        <v>314</v>
      </c>
      <c r="C70" s="185" t="s">
        <v>96</v>
      </c>
      <c r="D70" s="182" t="s">
        <v>76</v>
      </c>
      <c r="E70" s="182" t="s">
        <v>284</v>
      </c>
      <c r="F70" s="187" t="s">
        <v>47</v>
      </c>
      <c r="G70" s="187" t="s">
        <v>47</v>
      </c>
      <c r="H70" s="192" t="s">
        <v>62</v>
      </c>
      <c r="I70" s="192" t="s">
        <v>285</v>
      </c>
      <c r="J70" s="182"/>
    </row>
    <row r="71" spans="1:11" x14ac:dyDescent="0.3">
      <c r="A71" s="196" t="s">
        <v>75</v>
      </c>
      <c r="B71" s="197" t="s">
        <v>314</v>
      </c>
      <c r="C71" s="198" t="s">
        <v>288</v>
      </c>
      <c r="D71" s="199" t="s">
        <v>76</v>
      </c>
      <c r="E71" s="199" t="s">
        <v>284</v>
      </c>
      <c r="F71" s="200" t="s">
        <v>47</v>
      </c>
      <c r="G71" s="200" t="s">
        <v>47</v>
      </c>
      <c r="H71" s="192" t="s">
        <v>62</v>
      </c>
      <c r="I71" s="192" t="s">
        <v>285</v>
      </c>
      <c r="J71" s="199"/>
    </row>
    <row r="72" spans="1:11" x14ac:dyDescent="0.3">
      <c r="A72" s="201" t="s">
        <v>48</v>
      </c>
      <c r="B72" s="202" t="s">
        <v>315</v>
      </c>
      <c r="C72" s="203" t="s">
        <v>96</v>
      </c>
      <c r="D72" s="204"/>
      <c r="E72" s="204" t="s">
        <v>316</v>
      </c>
      <c r="F72" s="204" t="s">
        <v>317</v>
      </c>
      <c r="G72" s="204" t="s">
        <v>318</v>
      </c>
      <c r="H72" s="204" t="s">
        <v>62</v>
      </c>
      <c r="I72" s="204" t="s">
        <v>285</v>
      </c>
      <c r="J72" s="204"/>
      <c r="K72" s="205" t="s">
        <v>319</v>
      </c>
    </row>
    <row r="73" spans="1:11" x14ac:dyDescent="0.3">
      <c r="A73" s="201" t="s">
        <v>48</v>
      </c>
      <c r="B73" s="202" t="s">
        <v>315</v>
      </c>
      <c r="C73" s="206" t="s">
        <v>105</v>
      </c>
      <c r="D73" s="204" t="s">
        <v>51</v>
      </c>
      <c r="E73" s="182" t="s">
        <v>316</v>
      </c>
      <c r="F73" s="187" t="s">
        <v>47</v>
      </c>
      <c r="G73" s="187" t="s">
        <v>47</v>
      </c>
      <c r="H73" s="204" t="s">
        <v>62</v>
      </c>
      <c r="I73" s="204" t="s">
        <v>285</v>
      </c>
      <c r="J73" s="182"/>
      <c r="K73" s="205" t="s">
        <v>319</v>
      </c>
    </row>
    <row r="74" spans="1:11" x14ac:dyDescent="0.3">
      <c r="A74" s="201" t="s">
        <v>48</v>
      </c>
      <c r="B74" s="202" t="s">
        <v>315</v>
      </c>
      <c r="C74" s="189" t="s">
        <v>320</v>
      </c>
      <c r="D74" s="204" t="s">
        <v>51</v>
      </c>
      <c r="E74" s="182" t="s">
        <v>321</v>
      </c>
      <c r="F74" s="183" t="s">
        <v>47</v>
      </c>
      <c r="G74" s="183" t="s">
        <v>47</v>
      </c>
      <c r="H74" s="204" t="s">
        <v>62</v>
      </c>
      <c r="I74" s="204" t="s">
        <v>285</v>
      </c>
      <c r="J74" s="182"/>
    </row>
    <row r="75" spans="1:11" x14ac:dyDescent="0.3">
      <c r="A75" s="201" t="s">
        <v>48</v>
      </c>
      <c r="B75" s="202" t="s">
        <v>315</v>
      </c>
      <c r="C75" s="189" t="s">
        <v>288</v>
      </c>
      <c r="D75" s="204" t="s">
        <v>51</v>
      </c>
      <c r="E75" s="182" t="s">
        <v>321</v>
      </c>
      <c r="F75" s="187" t="s">
        <v>47</v>
      </c>
      <c r="G75" s="187" t="s">
        <v>47</v>
      </c>
      <c r="H75" s="204" t="s">
        <v>62</v>
      </c>
      <c r="I75" s="204" t="s">
        <v>285</v>
      </c>
      <c r="J75" s="182"/>
    </row>
    <row r="76" spans="1:11" x14ac:dyDescent="0.3">
      <c r="A76" s="201" t="s">
        <v>48</v>
      </c>
      <c r="B76" s="202" t="s">
        <v>315</v>
      </c>
      <c r="C76" s="189" t="s">
        <v>146</v>
      </c>
      <c r="D76" s="204" t="s">
        <v>51</v>
      </c>
      <c r="E76" s="182" t="s">
        <v>316</v>
      </c>
      <c r="F76" s="187" t="s">
        <v>47</v>
      </c>
      <c r="G76" s="187" t="s">
        <v>47</v>
      </c>
      <c r="H76" s="187" t="s">
        <v>47</v>
      </c>
      <c r="I76" s="187" t="s">
        <v>47</v>
      </c>
      <c r="J76" s="182"/>
      <c r="K76" s="205" t="s">
        <v>319</v>
      </c>
    </row>
    <row r="77" spans="1:11" x14ac:dyDescent="0.3">
      <c r="A77" s="201" t="s">
        <v>48</v>
      </c>
      <c r="B77" s="207" t="s">
        <v>322</v>
      </c>
      <c r="C77" s="195" t="s">
        <v>287</v>
      </c>
      <c r="D77" s="204" t="s">
        <v>51</v>
      </c>
      <c r="E77" s="182" t="s">
        <v>321</v>
      </c>
      <c r="F77" s="187" t="s">
        <v>47</v>
      </c>
      <c r="G77" s="187" t="s">
        <v>47</v>
      </c>
      <c r="H77" s="204" t="s">
        <v>62</v>
      </c>
      <c r="I77" s="182" t="s">
        <v>285</v>
      </c>
      <c r="J77" s="182"/>
    </row>
    <row r="78" spans="1:11" x14ac:dyDescent="0.3">
      <c r="A78" s="201" t="s">
        <v>48</v>
      </c>
      <c r="B78" s="207" t="s">
        <v>322</v>
      </c>
      <c r="C78" s="195" t="s">
        <v>288</v>
      </c>
      <c r="D78" s="204" t="s">
        <v>51</v>
      </c>
      <c r="E78" s="182" t="s">
        <v>321</v>
      </c>
      <c r="F78" s="187" t="s">
        <v>47</v>
      </c>
      <c r="G78" s="187" t="s">
        <v>47</v>
      </c>
      <c r="H78" s="204" t="s">
        <v>62</v>
      </c>
      <c r="I78" s="182" t="s">
        <v>285</v>
      </c>
      <c r="J78" s="182"/>
    </row>
    <row r="79" spans="1:11" x14ac:dyDescent="0.3">
      <c r="A79" s="201" t="s">
        <v>48</v>
      </c>
      <c r="B79" s="180" t="s">
        <v>323</v>
      </c>
      <c r="C79" s="188" t="s">
        <v>287</v>
      </c>
      <c r="D79" s="204" t="s">
        <v>51</v>
      </c>
      <c r="E79" s="182" t="s">
        <v>321</v>
      </c>
      <c r="F79" s="183" t="s">
        <v>47</v>
      </c>
      <c r="G79" s="183" t="s">
        <v>47</v>
      </c>
      <c r="H79" s="204" t="s">
        <v>62</v>
      </c>
      <c r="I79" s="182" t="s">
        <v>285</v>
      </c>
      <c r="J79" s="182"/>
    </row>
    <row r="80" spans="1:11" x14ac:dyDescent="0.3">
      <c r="A80" s="201" t="s">
        <v>48</v>
      </c>
      <c r="B80" s="180" t="s">
        <v>323</v>
      </c>
      <c r="C80" s="188" t="s">
        <v>288</v>
      </c>
      <c r="D80" s="204" t="s">
        <v>51</v>
      </c>
      <c r="E80" s="182" t="s">
        <v>321</v>
      </c>
      <c r="F80" s="187" t="s">
        <v>47</v>
      </c>
      <c r="G80" s="187" t="s">
        <v>47</v>
      </c>
      <c r="H80" s="204" t="s">
        <v>62</v>
      </c>
      <c r="I80" s="182" t="s">
        <v>285</v>
      </c>
      <c r="J80" s="182"/>
    </row>
    <row r="81" spans="1:11" x14ac:dyDescent="0.3">
      <c r="A81" s="201" t="s">
        <v>48</v>
      </c>
      <c r="B81" s="193" t="s">
        <v>324</v>
      </c>
      <c r="C81" s="195" t="s">
        <v>287</v>
      </c>
      <c r="D81" s="204" t="s">
        <v>51</v>
      </c>
      <c r="E81" s="182" t="s">
        <v>321</v>
      </c>
      <c r="F81" s="187" t="s">
        <v>47</v>
      </c>
      <c r="G81" s="187" t="s">
        <v>47</v>
      </c>
      <c r="H81" s="204" t="s">
        <v>62</v>
      </c>
      <c r="I81" s="182" t="s">
        <v>285</v>
      </c>
      <c r="J81" s="182"/>
    </row>
    <row r="82" spans="1:11" x14ac:dyDescent="0.3">
      <c r="A82" s="201" t="s">
        <v>48</v>
      </c>
      <c r="B82" s="193" t="s">
        <v>324</v>
      </c>
      <c r="C82" s="195" t="s">
        <v>288</v>
      </c>
      <c r="D82" s="204" t="s">
        <v>51</v>
      </c>
      <c r="E82" s="182" t="s">
        <v>321</v>
      </c>
      <c r="F82" s="187" t="s">
        <v>47</v>
      </c>
      <c r="G82" s="187" t="s">
        <v>47</v>
      </c>
      <c r="H82" s="204" t="s">
        <v>62</v>
      </c>
      <c r="I82" s="182" t="s">
        <v>285</v>
      </c>
      <c r="J82" s="182"/>
    </row>
    <row r="83" spans="1:11" x14ac:dyDescent="0.3">
      <c r="A83" s="201" t="s">
        <v>48</v>
      </c>
      <c r="B83" s="180" t="s">
        <v>325</v>
      </c>
      <c r="C83" s="203" t="s">
        <v>96</v>
      </c>
      <c r="D83" s="187" t="s">
        <v>47</v>
      </c>
      <c r="E83" s="187" t="s">
        <v>47</v>
      </c>
      <c r="F83" s="187" t="s">
        <v>47</v>
      </c>
      <c r="G83" s="187" t="s">
        <v>47</v>
      </c>
      <c r="H83" s="192" t="s">
        <v>62</v>
      </c>
      <c r="I83" s="192" t="s">
        <v>285</v>
      </c>
      <c r="J83" s="182"/>
    </row>
    <row r="84" spans="1:11" x14ac:dyDescent="0.3">
      <c r="A84" s="201" t="s">
        <v>48</v>
      </c>
      <c r="B84" s="180" t="s">
        <v>325</v>
      </c>
      <c r="C84" s="206" t="s">
        <v>105</v>
      </c>
      <c r="D84" s="183" t="s">
        <v>47</v>
      </c>
      <c r="E84" s="183" t="s">
        <v>47</v>
      </c>
      <c r="F84" s="183" t="s">
        <v>47</v>
      </c>
      <c r="G84" s="183" t="s">
        <v>47</v>
      </c>
      <c r="H84" s="192" t="s">
        <v>62</v>
      </c>
      <c r="I84" s="192" t="s">
        <v>285</v>
      </c>
      <c r="J84" s="182"/>
    </row>
    <row r="85" spans="1:11" x14ac:dyDescent="0.3">
      <c r="A85" s="201" t="s">
        <v>48</v>
      </c>
      <c r="B85" s="193" t="s">
        <v>326</v>
      </c>
      <c r="C85" s="195" t="s">
        <v>96</v>
      </c>
      <c r="D85" s="187" t="s">
        <v>47</v>
      </c>
      <c r="E85" s="187" t="s">
        <v>47</v>
      </c>
      <c r="F85" s="187" t="s">
        <v>47</v>
      </c>
      <c r="G85" s="187" t="s">
        <v>47</v>
      </c>
      <c r="H85" s="182" t="s">
        <v>62</v>
      </c>
      <c r="I85" s="182" t="s">
        <v>285</v>
      </c>
      <c r="J85" s="182"/>
    </row>
    <row r="86" spans="1:11" x14ac:dyDescent="0.3">
      <c r="A86" s="201" t="s">
        <v>48</v>
      </c>
      <c r="B86" s="193" t="s">
        <v>326</v>
      </c>
      <c r="C86" s="195" t="s">
        <v>288</v>
      </c>
      <c r="D86" s="187" t="s">
        <v>47</v>
      </c>
      <c r="E86" s="187" t="s">
        <v>47</v>
      </c>
      <c r="F86" s="187" t="s">
        <v>47</v>
      </c>
      <c r="G86" s="187" t="s">
        <v>47</v>
      </c>
      <c r="H86" s="182" t="s">
        <v>62</v>
      </c>
      <c r="I86" s="182" t="s">
        <v>285</v>
      </c>
      <c r="J86" s="182"/>
    </row>
    <row r="87" spans="1:11" x14ac:dyDescent="0.3">
      <c r="A87" s="201" t="s">
        <v>48</v>
      </c>
      <c r="B87" s="208" t="s">
        <v>327</v>
      </c>
      <c r="C87" s="190" t="s">
        <v>96</v>
      </c>
      <c r="D87" s="187" t="s">
        <v>47</v>
      </c>
      <c r="E87" s="187" t="s">
        <v>47</v>
      </c>
      <c r="F87" s="187" t="s">
        <v>47</v>
      </c>
      <c r="G87" s="187" t="s">
        <v>47</v>
      </c>
      <c r="H87" s="182" t="s">
        <v>62</v>
      </c>
      <c r="I87" s="182" t="s">
        <v>285</v>
      </c>
      <c r="J87" s="182"/>
    </row>
    <row r="88" spans="1:11" x14ac:dyDescent="0.3">
      <c r="A88" s="196" t="s">
        <v>48</v>
      </c>
      <c r="B88" s="209" t="s">
        <v>327</v>
      </c>
      <c r="C88" s="210" t="s">
        <v>125</v>
      </c>
      <c r="D88" s="211" t="s">
        <v>47</v>
      </c>
      <c r="E88" s="211" t="s">
        <v>47</v>
      </c>
      <c r="F88" s="211" t="s">
        <v>47</v>
      </c>
      <c r="G88" s="211" t="s">
        <v>47</v>
      </c>
      <c r="H88" s="199" t="s">
        <v>62</v>
      </c>
      <c r="I88" s="199" t="s">
        <v>285</v>
      </c>
      <c r="J88" s="199"/>
    </row>
    <row r="89" spans="1:11" x14ac:dyDescent="0.3">
      <c r="A89" s="201" t="s">
        <v>48</v>
      </c>
      <c r="B89" s="212" t="s">
        <v>328</v>
      </c>
      <c r="C89" s="213" t="s">
        <v>96</v>
      </c>
      <c r="D89" s="204" t="s">
        <v>51</v>
      </c>
      <c r="E89" s="204" t="s">
        <v>284</v>
      </c>
      <c r="F89" s="204" t="s">
        <v>317</v>
      </c>
      <c r="G89" s="204" t="s">
        <v>318</v>
      </c>
      <c r="H89" s="204" t="s">
        <v>62</v>
      </c>
      <c r="I89" s="204" t="s">
        <v>285</v>
      </c>
      <c r="J89" s="204"/>
      <c r="K89" s="205" t="s">
        <v>319</v>
      </c>
    </row>
    <row r="90" spans="1:11" x14ac:dyDescent="0.3">
      <c r="A90" s="201" t="s">
        <v>48</v>
      </c>
      <c r="B90" s="185" t="s">
        <v>328</v>
      </c>
      <c r="C90" s="214" t="s">
        <v>105</v>
      </c>
      <c r="D90" s="182" t="s">
        <v>51</v>
      </c>
      <c r="E90" s="182" t="s">
        <v>284</v>
      </c>
      <c r="F90" s="187" t="s">
        <v>47</v>
      </c>
      <c r="G90" s="187" t="s">
        <v>47</v>
      </c>
      <c r="H90" s="182" t="s">
        <v>62</v>
      </c>
      <c r="I90" s="182" t="s">
        <v>285</v>
      </c>
      <c r="J90" s="182"/>
      <c r="K90" s="205" t="s">
        <v>319</v>
      </c>
    </row>
    <row r="91" spans="1:11" x14ac:dyDescent="0.3">
      <c r="A91" s="201" t="s">
        <v>48</v>
      </c>
      <c r="B91" s="185" t="s">
        <v>328</v>
      </c>
      <c r="C91" s="186" t="s">
        <v>287</v>
      </c>
      <c r="D91" s="182" t="s">
        <v>51</v>
      </c>
      <c r="E91" s="182" t="s">
        <v>308</v>
      </c>
      <c r="F91" s="183" t="s">
        <v>47</v>
      </c>
      <c r="G91" s="183" t="s">
        <v>47</v>
      </c>
      <c r="H91" s="182" t="s">
        <v>62</v>
      </c>
      <c r="I91" s="182" t="s">
        <v>285</v>
      </c>
      <c r="J91" s="182"/>
    </row>
    <row r="92" spans="1:11" x14ac:dyDescent="0.3">
      <c r="A92" s="201" t="s">
        <v>48</v>
      </c>
      <c r="B92" s="185" t="s">
        <v>328</v>
      </c>
      <c r="C92" s="186" t="s">
        <v>288</v>
      </c>
      <c r="D92" s="182" t="s">
        <v>51</v>
      </c>
      <c r="E92" s="182" t="s">
        <v>308</v>
      </c>
      <c r="F92" s="187" t="s">
        <v>47</v>
      </c>
      <c r="G92" s="187" t="s">
        <v>47</v>
      </c>
      <c r="H92" s="182" t="s">
        <v>62</v>
      </c>
      <c r="I92" s="182" t="s">
        <v>285</v>
      </c>
      <c r="J92" s="182"/>
    </row>
    <row r="93" spans="1:11" x14ac:dyDescent="0.3">
      <c r="A93" s="201" t="s">
        <v>48</v>
      </c>
      <c r="B93" s="185" t="s">
        <v>328</v>
      </c>
      <c r="C93" s="186" t="s">
        <v>146</v>
      </c>
      <c r="D93" s="182" t="s">
        <v>51</v>
      </c>
      <c r="E93" s="182" t="s">
        <v>284</v>
      </c>
      <c r="F93" s="187" t="s">
        <v>47</v>
      </c>
      <c r="G93" s="187" t="s">
        <v>47</v>
      </c>
      <c r="H93" s="187" t="s">
        <v>47</v>
      </c>
      <c r="I93" s="187" t="s">
        <v>47</v>
      </c>
      <c r="J93" s="182"/>
      <c r="K93" s="205" t="s">
        <v>319</v>
      </c>
    </row>
    <row r="94" spans="1:11" x14ac:dyDescent="0.3">
      <c r="A94" s="201" t="s">
        <v>48</v>
      </c>
      <c r="B94" s="188" t="s">
        <v>329</v>
      </c>
      <c r="C94" s="203" t="s">
        <v>96</v>
      </c>
      <c r="D94" s="204" t="s">
        <v>51</v>
      </c>
      <c r="E94" s="204" t="s">
        <v>284</v>
      </c>
      <c r="F94" s="204" t="s">
        <v>317</v>
      </c>
      <c r="G94" s="204" t="s">
        <v>318</v>
      </c>
      <c r="H94" s="182" t="s">
        <v>62</v>
      </c>
      <c r="I94" s="182" t="s">
        <v>285</v>
      </c>
      <c r="J94" s="182"/>
    </row>
    <row r="95" spans="1:11" x14ac:dyDescent="0.3">
      <c r="A95" s="201" t="s">
        <v>48</v>
      </c>
      <c r="B95" s="188" t="s">
        <v>329</v>
      </c>
      <c r="C95" s="206" t="s">
        <v>105</v>
      </c>
      <c r="D95" s="182" t="s">
        <v>51</v>
      </c>
      <c r="E95" s="182" t="s">
        <v>284</v>
      </c>
      <c r="F95" s="187" t="s">
        <v>47</v>
      </c>
      <c r="G95" s="187" t="s">
        <v>47</v>
      </c>
      <c r="H95" s="182" t="s">
        <v>62</v>
      </c>
      <c r="I95" s="182" t="s">
        <v>285</v>
      </c>
      <c r="J95" s="182"/>
    </row>
    <row r="96" spans="1:11" x14ac:dyDescent="0.3">
      <c r="A96" s="201" t="s">
        <v>48</v>
      </c>
      <c r="B96" s="188" t="s">
        <v>329</v>
      </c>
      <c r="C96" s="189" t="s">
        <v>287</v>
      </c>
      <c r="D96" s="182" t="s">
        <v>51</v>
      </c>
      <c r="E96" s="182" t="s">
        <v>308</v>
      </c>
      <c r="F96" s="183" t="s">
        <v>47</v>
      </c>
      <c r="G96" s="183" t="s">
        <v>47</v>
      </c>
      <c r="H96" s="182" t="s">
        <v>62</v>
      </c>
      <c r="I96" s="182" t="s">
        <v>285</v>
      </c>
      <c r="J96" s="182"/>
    </row>
    <row r="97" spans="1:10" x14ac:dyDescent="0.3">
      <c r="A97" s="201" t="s">
        <v>48</v>
      </c>
      <c r="B97" s="188" t="s">
        <v>329</v>
      </c>
      <c r="C97" s="189" t="s">
        <v>288</v>
      </c>
      <c r="D97" s="182" t="s">
        <v>51</v>
      </c>
      <c r="E97" s="182" t="s">
        <v>308</v>
      </c>
      <c r="F97" s="187" t="s">
        <v>47</v>
      </c>
      <c r="G97" s="187" t="s">
        <v>47</v>
      </c>
      <c r="H97" s="182" t="s">
        <v>62</v>
      </c>
      <c r="I97" s="182" t="s">
        <v>285</v>
      </c>
      <c r="J97" s="182"/>
    </row>
    <row r="98" spans="1:10" x14ac:dyDescent="0.3">
      <c r="A98" s="201" t="s">
        <v>48</v>
      </c>
      <c r="B98" s="188" t="s">
        <v>329</v>
      </c>
      <c r="C98" s="189" t="s">
        <v>146</v>
      </c>
      <c r="D98" s="182" t="s">
        <v>51</v>
      </c>
      <c r="E98" s="182" t="s">
        <v>284</v>
      </c>
      <c r="F98" s="187" t="s">
        <v>47</v>
      </c>
      <c r="G98" s="187" t="s">
        <v>47</v>
      </c>
      <c r="H98" s="187" t="s">
        <v>47</v>
      </c>
      <c r="I98" s="187" t="s">
        <v>47</v>
      </c>
      <c r="J98" s="182"/>
    </row>
    <row r="99" spans="1:10" x14ac:dyDescent="0.3">
      <c r="A99" s="175" t="s">
        <v>48</v>
      </c>
      <c r="B99" s="184" t="s">
        <v>330</v>
      </c>
      <c r="C99" s="184" t="s">
        <v>96</v>
      </c>
      <c r="D99" s="204" t="s">
        <v>51</v>
      </c>
      <c r="E99" s="204" t="s">
        <v>284</v>
      </c>
      <c r="F99" s="204" t="s">
        <v>317</v>
      </c>
      <c r="G99" s="204" t="s">
        <v>318</v>
      </c>
      <c r="H99" s="182" t="s">
        <v>62</v>
      </c>
      <c r="I99" s="182" t="s">
        <v>285</v>
      </c>
      <c r="J99" s="182"/>
    </row>
    <row r="100" spans="1:10" x14ac:dyDescent="0.3">
      <c r="A100" s="175" t="s">
        <v>48</v>
      </c>
      <c r="B100" s="184" t="s">
        <v>330</v>
      </c>
      <c r="C100" s="184" t="s">
        <v>105</v>
      </c>
      <c r="D100" s="182" t="s">
        <v>51</v>
      </c>
      <c r="E100" s="182" t="s">
        <v>284</v>
      </c>
      <c r="F100" s="187" t="s">
        <v>47</v>
      </c>
      <c r="G100" s="187" t="s">
        <v>47</v>
      </c>
      <c r="H100" s="182" t="s">
        <v>62</v>
      </c>
      <c r="I100" s="182" t="s">
        <v>285</v>
      </c>
      <c r="J100" s="182"/>
    </row>
    <row r="101" spans="1:10" x14ac:dyDescent="0.3">
      <c r="A101" s="175" t="s">
        <v>48</v>
      </c>
      <c r="B101" s="184" t="s">
        <v>330</v>
      </c>
      <c r="C101" s="184" t="s">
        <v>287</v>
      </c>
      <c r="D101" s="182" t="s">
        <v>51</v>
      </c>
      <c r="E101" s="182" t="s">
        <v>308</v>
      </c>
      <c r="F101" s="183" t="s">
        <v>47</v>
      </c>
      <c r="G101" s="183" t="s">
        <v>47</v>
      </c>
      <c r="H101" s="182" t="s">
        <v>62</v>
      </c>
      <c r="I101" s="182" t="s">
        <v>285</v>
      </c>
      <c r="J101" s="182"/>
    </row>
    <row r="102" spans="1:10" x14ac:dyDescent="0.3">
      <c r="A102" s="175" t="s">
        <v>48</v>
      </c>
      <c r="B102" s="184" t="s">
        <v>330</v>
      </c>
      <c r="C102" s="184" t="s">
        <v>288</v>
      </c>
      <c r="D102" s="182" t="s">
        <v>51</v>
      </c>
      <c r="E102" s="182" t="s">
        <v>308</v>
      </c>
      <c r="F102" s="187" t="s">
        <v>47</v>
      </c>
      <c r="G102" s="187" t="s">
        <v>47</v>
      </c>
      <c r="H102" s="182" t="s">
        <v>62</v>
      </c>
      <c r="I102" s="182" t="s">
        <v>285</v>
      </c>
      <c r="J102" s="182"/>
    </row>
    <row r="103" spans="1:10" x14ac:dyDescent="0.3">
      <c r="A103" s="175" t="s">
        <v>48</v>
      </c>
      <c r="B103" s="184" t="s">
        <v>330</v>
      </c>
      <c r="C103" s="184" t="s">
        <v>146</v>
      </c>
      <c r="D103" s="182" t="s">
        <v>51</v>
      </c>
      <c r="E103" s="182" t="s">
        <v>284</v>
      </c>
      <c r="F103" s="187" t="s">
        <v>47</v>
      </c>
      <c r="G103" s="187" t="s">
        <v>47</v>
      </c>
      <c r="H103" s="187" t="s">
        <v>47</v>
      </c>
      <c r="I103" s="187" t="s">
        <v>47</v>
      </c>
      <c r="J103" s="182"/>
    </row>
    <row r="104" spans="1:10" x14ac:dyDescent="0.3">
      <c r="A104" s="175" t="s">
        <v>48</v>
      </c>
      <c r="B104" s="180" t="s">
        <v>331</v>
      </c>
      <c r="C104" s="203" t="s">
        <v>96</v>
      </c>
      <c r="D104" s="204" t="s">
        <v>51</v>
      </c>
      <c r="E104" s="204" t="s">
        <v>284</v>
      </c>
      <c r="F104" s="204" t="s">
        <v>317</v>
      </c>
      <c r="G104" s="204" t="s">
        <v>318</v>
      </c>
      <c r="H104" s="182" t="s">
        <v>62</v>
      </c>
      <c r="I104" s="182" t="s">
        <v>285</v>
      </c>
      <c r="J104" s="182"/>
    </row>
    <row r="105" spans="1:10" x14ac:dyDescent="0.3">
      <c r="A105" s="175" t="s">
        <v>48</v>
      </c>
      <c r="B105" s="180" t="s">
        <v>331</v>
      </c>
      <c r="C105" s="206" t="s">
        <v>105</v>
      </c>
      <c r="D105" s="182" t="s">
        <v>51</v>
      </c>
      <c r="E105" s="182" t="s">
        <v>284</v>
      </c>
      <c r="F105" s="187" t="s">
        <v>47</v>
      </c>
      <c r="G105" s="187" t="s">
        <v>47</v>
      </c>
      <c r="H105" s="182" t="s">
        <v>62</v>
      </c>
      <c r="I105" s="182" t="s">
        <v>285</v>
      </c>
      <c r="J105" s="182"/>
    </row>
    <row r="106" spans="1:10" x14ac:dyDescent="0.3">
      <c r="A106" s="175" t="s">
        <v>48</v>
      </c>
      <c r="B106" s="180" t="s">
        <v>331</v>
      </c>
      <c r="C106" s="189" t="s">
        <v>287</v>
      </c>
      <c r="D106" s="182" t="s">
        <v>51</v>
      </c>
      <c r="E106" s="182" t="s">
        <v>308</v>
      </c>
      <c r="F106" s="183" t="s">
        <v>47</v>
      </c>
      <c r="G106" s="183" t="s">
        <v>47</v>
      </c>
      <c r="H106" s="182" t="s">
        <v>62</v>
      </c>
      <c r="I106" s="182" t="s">
        <v>285</v>
      </c>
      <c r="J106" s="182"/>
    </row>
    <row r="107" spans="1:10" x14ac:dyDescent="0.3">
      <c r="A107" s="175" t="s">
        <v>48</v>
      </c>
      <c r="B107" s="180" t="s">
        <v>331</v>
      </c>
      <c r="C107" s="189" t="s">
        <v>288</v>
      </c>
      <c r="D107" s="182" t="s">
        <v>51</v>
      </c>
      <c r="E107" s="182" t="s">
        <v>308</v>
      </c>
      <c r="F107" s="187" t="s">
        <v>47</v>
      </c>
      <c r="G107" s="187" t="s">
        <v>47</v>
      </c>
      <c r="H107" s="182" t="s">
        <v>62</v>
      </c>
      <c r="I107" s="182" t="s">
        <v>285</v>
      </c>
      <c r="J107" s="182"/>
    </row>
    <row r="108" spans="1:10" x14ac:dyDescent="0.3">
      <c r="A108" s="175" t="s">
        <v>48</v>
      </c>
      <c r="B108" s="180" t="s">
        <v>331</v>
      </c>
      <c r="C108" s="189" t="s">
        <v>146</v>
      </c>
      <c r="D108" s="182" t="s">
        <v>51</v>
      </c>
      <c r="E108" s="182" t="s">
        <v>284</v>
      </c>
      <c r="F108" s="187" t="s">
        <v>47</v>
      </c>
      <c r="G108" s="187" t="s">
        <v>47</v>
      </c>
      <c r="H108" s="187" t="s">
        <v>47</v>
      </c>
      <c r="I108" s="187" t="s">
        <v>47</v>
      </c>
      <c r="J108" s="182"/>
    </row>
    <row r="109" spans="1:10" x14ac:dyDescent="0.3">
      <c r="A109" s="201" t="s">
        <v>48</v>
      </c>
      <c r="B109" s="215" t="s">
        <v>332</v>
      </c>
      <c r="C109" s="213" t="s">
        <v>96</v>
      </c>
      <c r="D109" s="187" t="s">
        <v>47</v>
      </c>
      <c r="E109" s="187" t="s">
        <v>47</v>
      </c>
      <c r="F109" s="187" t="s">
        <v>47</v>
      </c>
      <c r="G109" s="187" t="s">
        <v>47</v>
      </c>
      <c r="H109" s="192" t="s">
        <v>62</v>
      </c>
      <c r="I109" s="192" t="s">
        <v>285</v>
      </c>
      <c r="J109" s="182"/>
    </row>
    <row r="110" spans="1:10" x14ac:dyDescent="0.3">
      <c r="A110" s="201" t="s">
        <v>48</v>
      </c>
      <c r="B110" s="215" t="s">
        <v>332</v>
      </c>
      <c r="C110" s="214" t="s">
        <v>105</v>
      </c>
      <c r="D110" s="187" t="s">
        <v>47</v>
      </c>
      <c r="E110" s="187" t="s">
        <v>47</v>
      </c>
      <c r="F110" s="187" t="s">
        <v>47</v>
      </c>
      <c r="G110" s="187" t="s">
        <v>47</v>
      </c>
      <c r="H110" s="192" t="s">
        <v>62</v>
      </c>
      <c r="I110" s="192" t="s">
        <v>285</v>
      </c>
      <c r="J110" s="182"/>
    </row>
    <row r="111" spans="1:10" x14ac:dyDescent="0.3">
      <c r="A111" s="201" t="s">
        <v>48</v>
      </c>
      <c r="B111" s="215" t="s">
        <v>332</v>
      </c>
      <c r="C111" s="185" t="s">
        <v>287</v>
      </c>
      <c r="D111" s="204" t="s">
        <v>51</v>
      </c>
      <c r="E111" s="182" t="s">
        <v>308</v>
      </c>
      <c r="F111" s="187" t="s">
        <v>47</v>
      </c>
      <c r="G111" s="187" t="s">
        <v>47</v>
      </c>
      <c r="H111" s="204" t="s">
        <v>62</v>
      </c>
      <c r="I111" s="182" t="s">
        <v>285</v>
      </c>
      <c r="J111" s="182"/>
    </row>
    <row r="112" spans="1:10" x14ac:dyDescent="0.3">
      <c r="A112" s="201" t="s">
        <v>48</v>
      </c>
      <c r="B112" s="215" t="s">
        <v>332</v>
      </c>
      <c r="C112" s="185" t="s">
        <v>288</v>
      </c>
      <c r="D112" s="204" t="s">
        <v>51</v>
      </c>
      <c r="E112" s="182" t="s">
        <v>308</v>
      </c>
      <c r="F112" s="187" t="s">
        <v>47</v>
      </c>
      <c r="G112" s="187" t="s">
        <v>47</v>
      </c>
      <c r="H112" s="204" t="s">
        <v>62</v>
      </c>
      <c r="I112" s="182" t="s">
        <v>285</v>
      </c>
      <c r="J112" s="182"/>
    </row>
    <row r="113" spans="1:10" x14ac:dyDescent="0.3">
      <c r="A113" s="201" t="s">
        <v>48</v>
      </c>
      <c r="B113" s="180" t="s">
        <v>333</v>
      </c>
      <c r="C113" s="203" t="s">
        <v>96</v>
      </c>
      <c r="D113" s="187" t="s">
        <v>47</v>
      </c>
      <c r="E113" s="187" t="s">
        <v>47</v>
      </c>
      <c r="F113" s="187" t="s">
        <v>47</v>
      </c>
      <c r="G113" s="187" t="s">
        <v>47</v>
      </c>
      <c r="H113" s="192" t="s">
        <v>62</v>
      </c>
      <c r="I113" s="192" t="s">
        <v>285</v>
      </c>
      <c r="J113" s="182"/>
    </row>
    <row r="114" spans="1:10" x14ac:dyDescent="0.3">
      <c r="A114" s="201" t="s">
        <v>48</v>
      </c>
      <c r="B114" s="180" t="s">
        <v>333</v>
      </c>
      <c r="C114" s="206" t="s">
        <v>105</v>
      </c>
      <c r="D114" s="187" t="s">
        <v>47</v>
      </c>
      <c r="E114" s="187" t="s">
        <v>47</v>
      </c>
      <c r="F114" s="187" t="s">
        <v>47</v>
      </c>
      <c r="G114" s="187" t="s">
        <v>47</v>
      </c>
      <c r="H114" s="192" t="s">
        <v>62</v>
      </c>
      <c r="I114" s="192" t="s">
        <v>285</v>
      </c>
      <c r="J114" s="182"/>
    </row>
    <row r="115" spans="1:10" x14ac:dyDescent="0.3">
      <c r="A115" s="201" t="s">
        <v>48</v>
      </c>
      <c r="B115" s="180" t="s">
        <v>333</v>
      </c>
      <c r="C115" s="188" t="s">
        <v>287</v>
      </c>
      <c r="D115" s="204" t="s">
        <v>51</v>
      </c>
      <c r="E115" s="182" t="s">
        <v>308</v>
      </c>
      <c r="F115" s="187" t="s">
        <v>47</v>
      </c>
      <c r="G115" s="187" t="s">
        <v>47</v>
      </c>
      <c r="H115" s="182" t="s">
        <v>62</v>
      </c>
      <c r="I115" s="182" t="s">
        <v>285</v>
      </c>
      <c r="J115" s="182"/>
    </row>
    <row r="116" spans="1:10" x14ac:dyDescent="0.3">
      <c r="A116" s="201" t="s">
        <v>48</v>
      </c>
      <c r="B116" s="180" t="s">
        <v>333</v>
      </c>
      <c r="C116" s="188" t="s">
        <v>288</v>
      </c>
      <c r="D116" s="204" t="s">
        <v>51</v>
      </c>
      <c r="E116" s="182" t="s">
        <v>308</v>
      </c>
      <c r="F116" s="187" t="s">
        <v>47</v>
      </c>
      <c r="G116" s="187" t="s">
        <v>47</v>
      </c>
      <c r="H116" s="182" t="s">
        <v>62</v>
      </c>
      <c r="I116" s="182" t="s">
        <v>285</v>
      </c>
      <c r="J116" s="182"/>
    </row>
    <row r="117" spans="1:10" x14ac:dyDescent="0.3">
      <c r="A117" s="201" t="s">
        <v>48</v>
      </c>
      <c r="B117" s="184" t="s">
        <v>334</v>
      </c>
      <c r="C117" s="185" t="s">
        <v>287</v>
      </c>
      <c r="D117" s="204" t="s">
        <v>51</v>
      </c>
      <c r="E117" s="182" t="s">
        <v>308</v>
      </c>
      <c r="F117" s="187" t="s">
        <v>47</v>
      </c>
      <c r="G117" s="187" t="s">
        <v>47</v>
      </c>
      <c r="H117" s="182" t="s">
        <v>62</v>
      </c>
      <c r="I117" s="182" t="s">
        <v>285</v>
      </c>
      <c r="J117" s="182"/>
    </row>
    <row r="118" spans="1:10" x14ac:dyDescent="0.3">
      <c r="A118" s="201" t="s">
        <v>48</v>
      </c>
      <c r="B118" s="184" t="s">
        <v>334</v>
      </c>
      <c r="C118" s="185" t="s">
        <v>288</v>
      </c>
      <c r="D118" s="204" t="s">
        <v>51</v>
      </c>
      <c r="E118" s="182" t="s">
        <v>308</v>
      </c>
      <c r="F118" s="187" t="s">
        <v>47</v>
      </c>
      <c r="G118" s="187" t="s">
        <v>47</v>
      </c>
      <c r="H118" s="182" t="s">
        <v>62</v>
      </c>
      <c r="I118" s="182" t="s">
        <v>285</v>
      </c>
      <c r="J118" s="182"/>
    </row>
    <row r="119" spans="1:10" x14ac:dyDescent="0.3">
      <c r="A119" s="201" t="s">
        <v>48</v>
      </c>
      <c r="B119" s="180" t="s">
        <v>335</v>
      </c>
      <c r="C119" s="203" t="s">
        <v>96</v>
      </c>
      <c r="D119" s="187" t="s">
        <v>47</v>
      </c>
      <c r="E119" s="187" t="s">
        <v>47</v>
      </c>
      <c r="F119" s="187" t="s">
        <v>47</v>
      </c>
      <c r="G119" s="187" t="s">
        <v>47</v>
      </c>
      <c r="H119" s="204" t="s">
        <v>62</v>
      </c>
      <c r="I119" s="182" t="s">
        <v>285</v>
      </c>
      <c r="J119" s="182"/>
    </row>
    <row r="120" spans="1:10" x14ac:dyDescent="0.3">
      <c r="A120" s="201" t="s">
        <v>48</v>
      </c>
      <c r="B120" s="180" t="s">
        <v>335</v>
      </c>
      <c r="C120" s="206" t="s">
        <v>105</v>
      </c>
      <c r="D120" s="187" t="s">
        <v>47</v>
      </c>
      <c r="E120" s="187" t="s">
        <v>47</v>
      </c>
      <c r="F120" s="187" t="s">
        <v>47</v>
      </c>
      <c r="G120" s="187" t="s">
        <v>47</v>
      </c>
      <c r="H120" s="204" t="s">
        <v>62</v>
      </c>
      <c r="I120" s="182" t="s">
        <v>285</v>
      </c>
      <c r="J120" s="182"/>
    </row>
    <row r="121" spans="1:10" x14ac:dyDescent="0.3">
      <c r="A121" s="201" t="s">
        <v>48</v>
      </c>
      <c r="B121" s="180" t="s">
        <v>335</v>
      </c>
      <c r="C121" s="188" t="s">
        <v>287</v>
      </c>
      <c r="D121" s="182" t="s">
        <v>51</v>
      </c>
      <c r="E121" s="182" t="s">
        <v>308</v>
      </c>
      <c r="F121" s="187" t="s">
        <v>47</v>
      </c>
      <c r="G121" s="187" t="s">
        <v>47</v>
      </c>
      <c r="H121" s="182" t="s">
        <v>62</v>
      </c>
      <c r="I121" s="182" t="s">
        <v>285</v>
      </c>
      <c r="J121" s="182"/>
    </row>
    <row r="122" spans="1:10" x14ac:dyDescent="0.3">
      <c r="A122" s="201" t="s">
        <v>48</v>
      </c>
      <c r="B122" s="180" t="s">
        <v>335</v>
      </c>
      <c r="C122" s="188" t="s">
        <v>288</v>
      </c>
      <c r="D122" s="182" t="s">
        <v>51</v>
      </c>
      <c r="E122" s="182" t="s">
        <v>308</v>
      </c>
      <c r="F122" s="187" t="s">
        <v>47</v>
      </c>
      <c r="G122" s="187" t="s">
        <v>47</v>
      </c>
      <c r="H122" s="182" t="s">
        <v>62</v>
      </c>
      <c r="I122" s="182" t="s">
        <v>285</v>
      </c>
      <c r="J122" s="182"/>
    </row>
    <row r="123" spans="1:10" x14ac:dyDescent="0.3">
      <c r="A123" s="201" t="s">
        <v>48</v>
      </c>
      <c r="B123" s="184" t="s">
        <v>336</v>
      </c>
      <c r="C123" s="213" t="s">
        <v>96</v>
      </c>
      <c r="D123" s="187" t="s">
        <v>47</v>
      </c>
      <c r="E123" s="187" t="s">
        <v>47</v>
      </c>
      <c r="F123" s="187" t="s">
        <v>47</v>
      </c>
      <c r="G123" s="187" t="s">
        <v>47</v>
      </c>
      <c r="H123" s="204" t="s">
        <v>62</v>
      </c>
      <c r="I123" s="182" t="s">
        <v>285</v>
      </c>
      <c r="J123" s="182"/>
    </row>
    <row r="124" spans="1:10" x14ac:dyDescent="0.3">
      <c r="A124" s="201" t="s">
        <v>48</v>
      </c>
      <c r="B124" s="184" t="s">
        <v>336</v>
      </c>
      <c r="C124" s="214" t="s">
        <v>105</v>
      </c>
      <c r="D124" s="187" t="s">
        <v>47</v>
      </c>
      <c r="E124" s="187" t="s">
        <v>47</v>
      </c>
      <c r="F124" s="187" t="s">
        <v>47</v>
      </c>
      <c r="G124" s="187" t="s">
        <v>47</v>
      </c>
      <c r="H124" s="204" t="s">
        <v>62</v>
      </c>
      <c r="I124" s="182" t="s">
        <v>285</v>
      </c>
      <c r="J124" s="182"/>
    </row>
    <row r="125" spans="1:10" x14ac:dyDescent="0.3">
      <c r="A125" s="201" t="s">
        <v>48</v>
      </c>
      <c r="B125" s="184" t="s">
        <v>336</v>
      </c>
      <c r="C125" s="185" t="s">
        <v>287</v>
      </c>
      <c r="D125" s="187" t="s">
        <v>47</v>
      </c>
      <c r="E125" s="187" t="s">
        <v>47</v>
      </c>
      <c r="F125" s="187" t="s">
        <v>47</v>
      </c>
      <c r="G125" s="187" t="s">
        <v>47</v>
      </c>
      <c r="H125" s="204" t="s">
        <v>62</v>
      </c>
      <c r="I125" s="182" t="s">
        <v>285</v>
      </c>
      <c r="J125" s="182"/>
    </row>
    <row r="126" spans="1:10" x14ac:dyDescent="0.3">
      <c r="A126" s="201" t="s">
        <v>48</v>
      </c>
      <c r="B126" s="180" t="s">
        <v>337</v>
      </c>
      <c r="C126" s="188" t="s">
        <v>287</v>
      </c>
      <c r="D126" s="204" t="s">
        <v>51</v>
      </c>
      <c r="E126" s="182" t="s">
        <v>308</v>
      </c>
      <c r="F126" s="187" t="s">
        <v>47</v>
      </c>
      <c r="G126" s="187" t="s">
        <v>47</v>
      </c>
      <c r="H126" s="182" t="s">
        <v>62</v>
      </c>
      <c r="I126" s="182" t="s">
        <v>285</v>
      </c>
      <c r="J126" s="182"/>
    </row>
    <row r="127" spans="1:10" x14ac:dyDescent="0.3">
      <c r="A127" s="201" t="s">
        <v>48</v>
      </c>
      <c r="B127" s="180" t="s">
        <v>337</v>
      </c>
      <c r="C127" s="188" t="s">
        <v>288</v>
      </c>
      <c r="D127" s="204" t="s">
        <v>51</v>
      </c>
      <c r="E127" s="182" t="s">
        <v>308</v>
      </c>
      <c r="F127" s="187" t="s">
        <v>47</v>
      </c>
      <c r="G127" s="187" t="s">
        <v>47</v>
      </c>
      <c r="H127" s="182" t="s">
        <v>62</v>
      </c>
      <c r="I127" s="182" t="s">
        <v>285</v>
      </c>
      <c r="J127" s="182"/>
    </row>
    <row r="128" spans="1:10" x14ac:dyDescent="0.3">
      <c r="A128" s="175" t="s">
        <v>48</v>
      </c>
      <c r="B128" s="185" t="s">
        <v>338</v>
      </c>
      <c r="C128" s="185" t="s">
        <v>288</v>
      </c>
      <c r="D128" s="182" t="s">
        <v>51</v>
      </c>
      <c r="E128" s="182" t="s">
        <v>308</v>
      </c>
      <c r="F128" s="187" t="s">
        <v>47</v>
      </c>
      <c r="G128" s="187" t="s">
        <v>47</v>
      </c>
      <c r="H128" s="192" t="s">
        <v>62</v>
      </c>
      <c r="I128" s="192" t="s">
        <v>285</v>
      </c>
      <c r="J128" s="182"/>
    </row>
    <row r="129" spans="1:10" x14ac:dyDescent="0.3">
      <c r="A129" s="175" t="s">
        <v>48</v>
      </c>
      <c r="B129" s="188" t="s">
        <v>339</v>
      </c>
      <c r="C129" s="181" t="s">
        <v>96</v>
      </c>
      <c r="D129" s="187" t="s">
        <v>47</v>
      </c>
      <c r="E129" s="187" t="s">
        <v>47</v>
      </c>
      <c r="F129" s="187" t="s">
        <v>47</v>
      </c>
      <c r="G129" s="187" t="s">
        <v>47</v>
      </c>
      <c r="H129" s="182" t="s">
        <v>62</v>
      </c>
      <c r="I129" s="182" t="s">
        <v>285</v>
      </c>
      <c r="J129" s="182"/>
    </row>
    <row r="130" spans="1:10" x14ac:dyDescent="0.3">
      <c r="A130" s="175" t="s">
        <v>48</v>
      </c>
      <c r="B130" s="188" t="s">
        <v>339</v>
      </c>
      <c r="C130" s="181" t="s">
        <v>105</v>
      </c>
      <c r="D130" s="187" t="s">
        <v>47</v>
      </c>
      <c r="E130" s="187" t="s">
        <v>47</v>
      </c>
      <c r="F130" s="187" t="s">
        <v>47</v>
      </c>
      <c r="G130" s="187" t="s">
        <v>47</v>
      </c>
      <c r="H130" s="182" t="s">
        <v>62</v>
      </c>
      <c r="I130" s="182" t="s">
        <v>285</v>
      </c>
      <c r="J130" s="182"/>
    </row>
    <row r="131" spans="1:10" x14ac:dyDescent="0.3">
      <c r="A131" s="175" t="s">
        <v>48</v>
      </c>
      <c r="B131" s="188" t="s">
        <v>339</v>
      </c>
      <c r="C131" s="181" t="s">
        <v>287</v>
      </c>
      <c r="D131" s="182" t="s">
        <v>51</v>
      </c>
      <c r="E131" s="182" t="s">
        <v>308</v>
      </c>
      <c r="F131" s="187" t="s">
        <v>47</v>
      </c>
      <c r="G131" s="187" t="s">
        <v>47</v>
      </c>
      <c r="H131" s="182" t="s">
        <v>62</v>
      </c>
      <c r="I131" s="182" t="s">
        <v>285</v>
      </c>
      <c r="J131" s="182"/>
    </row>
    <row r="132" spans="1:10" x14ac:dyDescent="0.3">
      <c r="A132" s="175" t="s">
        <v>48</v>
      </c>
      <c r="B132" s="188" t="s">
        <v>339</v>
      </c>
      <c r="C132" s="188" t="s">
        <v>288</v>
      </c>
      <c r="D132" s="182" t="s">
        <v>51</v>
      </c>
      <c r="E132" s="182" t="s">
        <v>308</v>
      </c>
      <c r="F132" s="187" t="s">
        <v>47</v>
      </c>
      <c r="G132" s="187" t="s">
        <v>47</v>
      </c>
      <c r="H132" s="182" t="s">
        <v>62</v>
      </c>
      <c r="I132" s="182" t="s">
        <v>285</v>
      </c>
      <c r="J132" s="182"/>
    </row>
    <row r="133" spans="1:10" x14ac:dyDescent="0.3">
      <c r="A133" s="175" t="s">
        <v>48</v>
      </c>
      <c r="B133" s="185" t="s">
        <v>340</v>
      </c>
      <c r="C133" s="213" t="s">
        <v>96</v>
      </c>
      <c r="D133" s="187" t="s">
        <v>47</v>
      </c>
      <c r="E133" s="187" t="s">
        <v>47</v>
      </c>
      <c r="F133" s="187" t="s">
        <v>47</v>
      </c>
      <c r="G133" s="187" t="s">
        <v>47</v>
      </c>
      <c r="H133" s="182" t="s">
        <v>62</v>
      </c>
      <c r="I133" s="182" t="s">
        <v>285</v>
      </c>
      <c r="J133" s="182"/>
    </row>
    <row r="134" spans="1:10" x14ac:dyDescent="0.3">
      <c r="A134" s="175" t="s">
        <v>48</v>
      </c>
      <c r="B134" s="185" t="s">
        <v>340</v>
      </c>
      <c r="C134" s="214" t="s">
        <v>105</v>
      </c>
      <c r="D134" s="183" t="s">
        <v>47</v>
      </c>
      <c r="E134" s="183" t="s">
        <v>47</v>
      </c>
      <c r="F134" s="187" t="s">
        <v>47</v>
      </c>
      <c r="G134" s="187" t="s">
        <v>47</v>
      </c>
      <c r="H134" s="204" t="s">
        <v>62</v>
      </c>
      <c r="I134" s="182" t="s">
        <v>285</v>
      </c>
      <c r="J134" s="182"/>
    </row>
    <row r="135" spans="1:10" x14ac:dyDescent="0.3">
      <c r="A135" s="175" t="s">
        <v>48</v>
      </c>
      <c r="B135" s="188" t="s">
        <v>341</v>
      </c>
      <c r="C135" s="181" t="s">
        <v>96</v>
      </c>
      <c r="D135" s="183" t="s">
        <v>47</v>
      </c>
      <c r="E135" s="183" t="s">
        <v>47</v>
      </c>
      <c r="F135" s="187" t="s">
        <v>47</v>
      </c>
      <c r="G135" s="187" t="s">
        <v>47</v>
      </c>
      <c r="H135" s="182" t="s">
        <v>62</v>
      </c>
      <c r="I135" s="182" t="s">
        <v>285</v>
      </c>
      <c r="J135" s="182"/>
    </row>
    <row r="136" spans="1:10" x14ac:dyDescent="0.3">
      <c r="A136" s="175" t="s">
        <v>48</v>
      </c>
      <c r="B136" s="188" t="s">
        <v>341</v>
      </c>
      <c r="C136" s="181" t="s">
        <v>105</v>
      </c>
      <c r="D136" s="183" t="s">
        <v>47</v>
      </c>
      <c r="E136" s="183" t="s">
        <v>47</v>
      </c>
      <c r="F136" s="187" t="s">
        <v>47</v>
      </c>
      <c r="G136" s="187" t="s">
        <v>47</v>
      </c>
      <c r="H136" s="182" t="s">
        <v>62</v>
      </c>
      <c r="I136" s="182" t="s">
        <v>285</v>
      </c>
      <c r="J136" s="182"/>
    </row>
    <row r="137" spans="1:10" x14ac:dyDescent="0.3">
      <c r="A137" s="175" t="s">
        <v>48</v>
      </c>
      <c r="B137" s="188" t="s">
        <v>341</v>
      </c>
      <c r="C137" s="181" t="s">
        <v>287</v>
      </c>
      <c r="D137" s="183" t="s">
        <v>47</v>
      </c>
      <c r="E137" s="183" t="s">
        <v>47</v>
      </c>
      <c r="F137" s="187" t="s">
        <v>47</v>
      </c>
      <c r="G137" s="187" t="s">
        <v>47</v>
      </c>
      <c r="H137" s="182" t="s">
        <v>62</v>
      </c>
      <c r="I137" s="182" t="s">
        <v>285</v>
      </c>
      <c r="J137" s="182"/>
    </row>
    <row r="138" spans="1:10" x14ac:dyDescent="0.3">
      <c r="A138" s="175" t="s">
        <v>48</v>
      </c>
      <c r="B138" s="184" t="s">
        <v>342</v>
      </c>
      <c r="C138" s="185" t="s">
        <v>96</v>
      </c>
      <c r="D138" s="187" t="s">
        <v>47</v>
      </c>
      <c r="E138" s="187" t="s">
        <v>47</v>
      </c>
      <c r="F138" s="187" t="s">
        <v>47</v>
      </c>
      <c r="G138" s="187" t="s">
        <v>47</v>
      </c>
      <c r="H138" s="182" t="s">
        <v>62</v>
      </c>
      <c r="I138" s="182" t="s">
        <v>285</v>
      </c>
      <c r="J138" s="182"/>
    </row>
    <row r="139" spans="1:10" x14ac:dyDescent="0.3">
      <c r="A139" s="175" t="s">
        <v>48</v>
      </c>
      <c r="B139" s="180" t="s">
        <v>343</v>
      </c>
      <c r="C139" s="188" t="s">
        <v>96</v>
      </c>
      <c r="D139" s="187" t="s">
        <v>47</v>
      </c>
      <c r="E139" s="187" t="s">
        <v>47</v>
      </c>
      <c r="F139" s="187" t="s">
        <v>47</v>
      </c>
      <c r="G139" s="187" t="s">
        <v>47</v>
      </c>
      <c r="H139" s="182" t="s">
        <v>62</v>
      </c>
      <c r="I139" s="182" t="s">
        <v>285</v>
      </c>
      <c r="J139" s="182"/>
    </row>
    <row r="140" spans="1:10" x14ac:dyDescent="0.3">
      <c r="A140" s="175" t="s">
        <v>48</v>
      </c>
      <c r="B140" s="180" t="s">
        <v>343</v>
      </c>
      <c r="C140" s="188" t="s">
        <v>125</v>
      </c>
      <c r="D140" s="187" t="s">
        <v>47</v>
      </c>
      <c r="E140" s="187" t="s">
        <v>47</v>
      </c>
      <c r="F140" s="187" t="s">
        <v>47</v>
      </c>
      <c r="G140" s="187" t="s">
        <v>47</v>
      </c>
      <c r="H140" s="182" t="s">
        <v>62</v>
      </c>
      <c r="I140" s="182" t="s">
        <v>285</v>
      </c>
      <c r="J140" s="182"/>
    </row>
    <row r="141" spans="1:10" x14ac:dyDescent="0.3">
      <c r="A141" s="175" t="s">
        <v>48</v>
      </c>
      <c r="B141" s="184" t="s">
        <v>344</v>
      </c>
      <c r="C141" s="191" t="s">
        <v>283</v>
      </c>
      <c r="D141" s="187" t="s">
        <v>47</v>
      </c>
      <c r="E141" s="187" t="s">
        <v>47</v>
      </c>
      <c r="F141" s="187" t="s">
        <v>47</v>
      </c>
      <c r="G141" s="187" t="s">
        <v>47</v>
      </c>
      <c r="H141" s="182" t="s">
        <v>62</v>
      </c>
      <c r="I141" s="182" t="s">
        <v>285</v>
      </c>
      <c r="J141" s="182"/>
    </row>
    <row r="142" spans="1:10" x14ac:dyDescent="0.3">
      <c r="A142" s="175" t="s">
        <v>48</v>
      </c>
      <c r="B142" s="180" t="s">
        <v>345</v>
      </c>
      <c r="C142" s="190" t="s">
        <v>283</v>
      </c>
      <c r="D142" s="187" t="s">
        <v>47</v>
      </c>
      <c r="E142" s="187" t="s">
        <v>47</v>
      </c>
      <c r="F142" s="187" t="s">
        <v>47</v>
      </c>
      <c r="G142" s="187" t="s">
        <v>47</v>
      </c>
      <c r="H142" s="182" t="s">
        <v>62</v>
      </c>
      <c r="I142" s="182" t="s">
        <v>285</v>
      </c>
      <c r="J142" s="182"/>
    </row>
    <row r="143" spans="1:10" x14ac:dyDescent="0.3">
      <c r="A143" s="175" t="s">
        <v>48</v>
      </c>
      <c r="B143" s="184" t="s">
        <v>346</v>
      </c>
      <c r="C143" s="191" t="s">
        <v>96</v>
      </c>
      <c r="D143" s="216" t="s">
        <v>137</v>
      </c>
      <c r="E143" s="182" t="s">
        <v>347</v>
      </c>
      <c r="F143" s="187" t="s">
        <v>47</v>
      </c>
      <c r="G143" s="187" t="s">
        <v>47</v>
      </c>
      <c r="H143" s="182" t="s">
        <v>62</v>
      </c>
      <c r="I143" s="182" t="s">
        <v>285</v>
      </c>
      <c r="J143" s="182"/>
    </row>
    <row r="144" spans="1:10" x14ac:dyDescent="0.3">
      <c r="A144" s="175" t="s">
        <v>48</v>
      </c>
      <c r="B144" s="180" t="s">
        <v>348</v>
      </c>
      <c r="C144" s="181" t="s">
        <v>288</v>
      </c>
      <c r="D144" s="216" t="s">
        <v>137</v>
      </c>
      <c r="E144" s="182" t="s">
        <v>347</v>
      </c>
      <c r="F144" s="187" t="s">
        <v>47</v>
      </c>
      <c r="G144" s="187" t="s">
        <v>47</v>
      </c>
      <c r="H144" s="182" t="s">
        <v>62</v>
      </c>
      <c r="I144" s="182" t="s">
        <v>285</v>
      </c>
      <c r="J144" s="182"/>
    </row>
    <row r="145" spans="1:10" x14ac:dyDescent="0.3">
      <c r="A145" s="196" t="s">
        <v>48</v>
      </c>
      <c r="B145" s="217" t="s">
        <v>348</v>
      </c>
      <c r="C145" s="210" t="s">
        <v>125</v>
      </c>
      <c r="D145" s="218" t="s">
        <v>137</v>
      </c>
      <c r="E145" s="199" t="s">
        <v>347</v>
      </c>
      <c r="F145" s="211" t="s">
        <v>47</v>
      </c>
      <c r="G145" s="211" t="s">
        <v>47</v>
      </c>
      <c r="H145" s="199" t="s">
        <v>62</v>
      </c>
      <c r="I145" s="199" t="s">
        <v>285</v>
      </c>
      <c r="J145" s="199"/>
    </row>
    <row r="146" spans="1:10" x14ac:dyDescent="0.3">
      <c r="A146" s="201" t="s">
        <v>48</v>
      </c>
      <c r="B146" s="215" t="s">
        <v>349</v>
      </c>
      <c r="C146" s="213" t="s">
        <v>96</v>
      </c>
      <c r="D146" s="187" t="s">
        <v>47</v>
      </c>
      <c r="E146" s="183" t="s">
        <v>47</v>
      </c>
      <c r="F146" s="204" t="s">
        <v>317</v>
      </c>
      <c r="G146" s="204" t="s">
        <v>318</v>
      </c>
      <c r="H146" s="187" t="s">
        <v>47</v>
      </c>
      <c r="I146" s="187" t="s">
        <v>47</v>
      </c>
      <c r="J146" s="204"/>
    </row>
    <row r="147" spans="1:10" x14ac:dyDescent="0.3">
      <c r="A147" s="175" t="s">
        <v>48</v>
      </c>
      <c r="B147" s="180" t="s">
        <v>349</v>
      </c>
      <c r="C147" s="181" t="s">
        <v>287</v>
      </c>
      <c r="D147" s="182" t="s">
        <v>51</v>
      </c>
      <c r="E147" s="182" t="s">
        <v>350</v>
      </c>
      <c r="F147" s="187" t="s">
        <v>47</v>
      </c>
      <c r="G147" s="187" t="s">
        <v>47</v>
      </c>
      <c r="H147" s="219" t="s">
        <v>351</v>
      </c>
      <c r="I147" s="219" t="s">
        <v>351</v>
      </c>
      <c r="J147" s="182"/>
    </row>
    <row r="148" spans="1:10" x14ac:dyDescent="0.3">
      <c r="A148" s="175" t="s">
        <v>48</v>
      </c>
      <c r="B148" s="184" t="s">
        <v>352</v>
      </c>
      <c r="C148" s="213" t="s">
        <v>96</v>
      </c>
      <c r="D148" s="187" t="s">
        <v>47</v>
      </c>
      <c r="E148" s="183" t="s">
        <v>47</v>
      </c>
      <c r="F148" s="187" t="s">
        <v>47</v>
      </c>
      <c r="G148" s="187" t="s">
        <v>47</v>
      </c>
      <c r="H148" s="219" t="s">
        <v>351</v>
      </c>
      <c r="I148" s="219" t="s">
        <v>351</v>
      </c>
      <c r="J148" s="182"/>
    </row>
    <row r="149" spans="1:10" x14ac:dyDescent="0.3">
      <c r="A149" s="175" t="s">
        <v>48</v>
      </c>
      <c r="B149" s="184" t="s">
        <v>352</v>
      </c>
      <c r="C149" s="220" t="s">
        <v>287</v>
      </c>
      <c r="D149" s="182" t="s">
        <v>51</v>
      </c>
      <c r="E149" s="182" t="s">
        <v>350</v>
      </c>
      <c r="F149" s="187" t="s">
        <v>47</v>
      </c>
      <c r="G149" s="187" t="s">
        <v>47</v>
      </c>
      <c r="H149" s="219" t="s">
        <v>351</v>
      </c>
      <c r="I149" s="219" t="s">
        <v>351</v>
      </c>
      <c r="J149" s="182"/>
    </row>
    <row r="150" spans="1:10" x14ac:dyDescent="0.3">
      <c r="A150" s="175" t="s">
        <v>48</v>
      </c>
      <c r="B150" s="180" t="s">
        <v>353</v>
      </c>
      <c r="C150" s="181" t="s">
        <v>287</v>
      </c>
      <c r="D150" s="182" t="s">
        <v>51</v>
      </c>
      <c r="E150" s="182" t="s">
        <v>350</v>
      </c>
      <c r="F150" s="187" t="s">
        <v>47</v>
      </c>
      <c r="G150" s="187" t="s">
        <v>47</v>
      </c>
      <c r="H150" s="219" t="s">
        <v>351</v>
      </c>
      <c r="I150" s="219" t="s">
        <v>351</v>
      </c>
      <c r="J150" s="182"/>
    </row>
    <row r="151" spans="1:10" x14ac:dyDescent="0.3">
      <c r="A151" s="175" t="s">
        <v>48</v>
      </c>
      <c r="B151" s="184" t="s">
        <v>354</v>
      </c>
      <c r="C151" s="220" t="s">
        <v>287</v>
      </c>
      <c r="D151" s="182" t="s">
        <v>51</v>
      </c>
      <c r="E151" s="182" t="s">
        <v>350</v>
      </c>
      <c r="F151" s="187" t="s">
        <v>47</v>
      </c>
      <c r="G151" s="187" t="s">
        <v>47</v>
      </c>
      <c r="H151" s="219" t="s">
        <v>351</v>
      </c>
      <c r="I151" s="219" t="s">
        <v>351</v>
      </c>
      <c r="J151" s="182"/>
    </row>
    <row r="152" spans="1:10" x14ac:dyDescent="0.3">
      <c r="A152" s="175" t="s">
        <v>48</v>
      </c>
      <c r="B152" s="202" t="s">
        <v>355</v>
      </c>
      <c r="C152" s="181" t="s">
        <v>287</v>
      </c>
      <c r="D152" s="182" t="s">
        <v>51</v>
      </c>
      <c r="E152" s="182" t="s">
        <v>350</v>
      </c>
      <c r="F152" s="187" t="s">
        <v>47</v>
      </c>
      <c r="G152" s="187" t="s">
        <v>47</v>
      </c>
      <c r="H152" s="219" t="s">
        <v>351</v>
      </c>
      <c r="I152" s="219" t="s">
        <v>351</v>
      </c>
      <c r="J152" s="182"/>
    </row>
    <row r="153" spans="1:10" x14ac:dyDescent="0.3">
      <c r="A153" s="175" t="s">
        <v>48</v>
      </c>
      <c r="B153" s="184" t="s">
        <v>356</v>
      </c>
      <c r="C153" s="220" t="s">
        <v>287</v>
      </c>
      <c r="D153" s="182" t="s">
        <v>51</v>
      </c>
      <c r="E153" s="182" t="s">
        <v>350</v>
      </c>
      <c r="F153" s="187" t="s">
        <v>47</v>
      </c>
      <c r="G153" s="187" t="s">
        <v>47</v>
      </c>
      <c r="H153" s="219" t="s">
        <v>351</v>
      </c>
      <c r="I153" s="219" t="s">
        <v>351</v>
      </c>
      <c r="J153" s="182"/>
    </row>
    <row r="154" spans="1:10" x14ac:dyDescent="0.3">
      <c r="A154" s="175" t="s">
        <v>48</v>
      </c>
      <c r="B154" s="180" t="s">
        <v>346</v>
      </c>
      <c r="C154" s="190" t="s">
        <v>96</v>
      </c>
      <c r="D154" s="216" t="s">
        <v>137</v>
      </c>
      <c r="E154" s="182" t="s">
        <v>347</v>
      </c>
      <c r="F154" s="187" t="s">
        <v>47</v>
      </c>
      <c r="G154" s="187" t="s">
        <v>47</v>
      </c>
      <c r="H154" s="182" t="s">
        <v>62</v>
      </c>
      <c r="I154" s="182" t="s">
        <v>285</v>
      </c>
      <c r="J154" s="182"/>
    </row>
    <row r="155" spans="1:10" x14ac:dyDescent="0.3">
      <c r="A155" s="175" t="s">
        <v>48</v>
      </c>
      <c r="B155" s="184" t="s">
        <v>348</v>
      </c>
      <c r="C155" s="220" t="s">
        <v>288</v>
      </c>
      <c r="D155" s="216" t="s">
        <v>137</v>
      </c>
      <c r="E155" s="182" t="s">
        <v>347</v>
      </c>
      <c r="F155" s="187" t="s">
        <v>47</v>
      </c>
      <c r="G155" s="187" t="s">
        <v>47</v>
      </c>
      <c r="H155" s="182" t="s">
        <v>62</v>
      </c>
      <c r="I155" s="182" t="s">
        <v>285</v>
      </c>
      <c r="J155" s="182"/>
    </row>
    <row r="156" spans="1:10" x14ac:dyDescent="0.3">
      <c r="A156" s="196" t="s">
        <v>48</v>
      </c>
      <c r="B156" s="221" t="s">
        <v>348</v>
      </c>
      <c r="C156" s="222" t="s">
        <v>125</v>
      </c>
      <c r="D156" s="218" t="s">
        <v>137</v>
      </c>
      <c r="E156" s="199" t="s">
        <v>347</v>
      </c>
      <c r="F156" s="211" t="s">
        <v>47</v>
      </c>
      <c r="G156" s="211" t="s">
        <v>47</v>
      </c>
      <c r="H156" s="199" t="s">
        <v>62</v>
      </c>
      <c r="I156" s="199" t="s">
        <v>285</v>
      </c>
      <c r="J156" s="223"/>
    </row>
    <row r="157" spans="1:10" x14ac:dyDescent="0.3">
      <c r="A157" s="201" t="s">
        <v>54</v>
      </c>
      <c r="B157" s="202" t="s">
        <v>357</v>
      </c>
      <c r="C157" s="224" t="s">
        <v>96</v>
      </c>
      <c r="D157" s="204" t="s">
        <v>77</v>
      </c>
      <c r="E157" s="204" t="s">
        <v>358</v>
      </c>
      <c r="F157" s="204" t="s">
        <v>317</v>
      </c>
      <c r="G157" s="204" t="s">
        <v>318</v>
      </c>
      <c r="H157" s="204" t="s">
        <v>62</v>
      </c>
      <c r="I157" s="204" t="s">
        <v>285</v>
      </c>
      <c r="J157" s="204"/>
    </row>
    <row r="158" spans="1:10" x14ac:dyDescent="0.3">
      <c r="A158" s="175" t="s">
        <v>54</v>
      </c>
      <c r="B158" s="180" t="s">
        <v>357</v>
      </c>
      <c r="C158" s="181" t="s">
        <v>105</v>
      </c>
      <c r="D158" s="182" t="s">
        <v>77</v>
      </c>
      <c r="E158" s="182" t="s">
        <v>358</v>
      </c>
      <c r="F158" s="187" t="s">
        <v>47</v>
      </c>
      <c r="G158" s="187" t="s">
        <v>47</v>
      </c>
      <c r="H158" s="182" t="s">
        <v>62</v>
      </c>
      <c r="I158" s="182" t="s">
        <v>285</v>
      </c>
      <c r="J158" s="182"/>
    </row>
    <row r="159" spans="1:10" x14ac:dyDescent="0.3">
      <c r="A159" s="175" t="s">
        <v>54</v>
      </c>
      <c r="B159" s="180" t="s">
        <v>357</v>
      </c>
      <c r="C159" s="181" t="s">
        <v>359</v>
      </c>
      <c r="D159" s="182" t="s">
        <v>77</v>
      </c>
      <c r="E159" s="182" t="s">
        <v>358</v>
      </c>
      <c r="F159" s="187" t="s">
        <v>47</v>
      </c>
      <c r="G159" s="187" t="s">
        <v>47</v>
      </c>
      <c r="H159" s="182" t="s">
        <v>62</v>
      </c>
      <c r="I159" s="182" t="s">
        <v>285</v>
      </c>
      <c r="J159" s="182"/>
    </row>
    <row r="160" spans="1:10" x14ac:dyDescent="0.3">
      <c r="A160" s="175" t="s">
        <v>54</v>
      </c>
      <c r="B160" s="180" t="s">
        <v>357</v>
      </c>
      <c r="C160" s="181" t="s">
        <v>288</v>
      </c>
      <c r="D160" s="182" t="s">
        <v>77</v>
      </c>
      <c r="E160" s="182" t="s">
        <v>358</v>
      </c>
      <c r="F160" s="187" t="s">
        <v>47</v>
      </c>
      <c r="G160" s="187" t="s">
        <v>47</v>
      </c>
      <c r="H160" s="182" t="s">
        <v>62</v>
      </c>
      <c r="I160" s="182" t="s">
        <v>285</v>
      </c>
      <c r="J160" s="182"/>
    </row>
    <row r="161" spans="1:10" x14ac:dyDescent="0.3">
      <c r="A161" s="201" t="s">
        <v>54</v>
      </c>
      <c r="B161" s="215" t="s">
        <v>360</v>
      </c>
      <c r="C161" s="220" t="s">
        <v>96</v>
      </c>
      <c r="D161" s="204" t="s">
        <v>77</v>
      </c>
      <c r="E161" s="204" t="s">
        <v>358</v>
      </c>
      <c r="F161" s="204" t="s">
        <v>317</v>
      </c>
      <c r="G161" s="204" t="s">
        <v>318</v>
      </c>
      <c r="H161" s="204" t="s">
        <v>62</v>
      </c>
      <c r="I161" s="182" t="s">
        <v>285</v>
      </c>
      <c r="J161" s="182"/>
    </row>
    <row r="162" spans="1:10" x14ac:dyDescent="0.3">
      <c r="A162" s="175" t="s">
        <v>54</v>
      </c>
      <c r="B162" s="184" t="s">
        <v>360</v>
      </c>
      <c r="C162" s="220" t="s">
        <v>105</v>
      </c>
      <c r="D162" s="182" t="s">
        <v>77</v>
      </c>
      <c r="E162" s="182" t="s">
        <v>358</v>
      </c>
      <c r="F162" s="187" t="s">
        <v>47</v>
      </c>
      <c r="G162" s="187" t="s">
        <v>47</v>
      </c>
      <c r="H162" s="182" t="s">
        <v>62</v>
      </c>
      <c r="I162" s="182" t="s">
        <v>285</v>
      </c>
      <c r="J162" s="182"/>
    </row>
    <row r="163" spans="1:10" x14ac:dyDescent="0.3">
      <c r="A163" s="175" t="s">
        <v>54</v>
      </c>
      <c r="B163" s="184" t="s">
        <v>360</v>
      </c>
      <c r="C163" s="220" t="s">
        <v>359</v>
      </c>
      <c r="D163" s="182" t="s">
        <v>77</v>
      </c>
      <c r="E163" s="182" t="s">
        <v>358</v>
      </c>
      <c r="F163" s="187" t="s">
        <v>47</v>
      </c>
      <c r="G163" s="187" t="s">
        <v>47</v>
      </c>
      <c r="H163" s="182" t="s">
        <v>62</v>
      </c>
      <c r="I163" s="182" t="s">
        <v>285</v>
      </c>
      <c r="J163" s="182"/>
    </row>
    <row r="164" spans="1:10" x14ac:dyDescent="0.3">
      <c r="A164" s="175" t="s">
        <v>54</v>
      </c>
      <c r="B164" s="184" t="s">
        <v>360</v>
      </c>
      <c r="C164" s="220" t="s">
        <v>288</v>
      </c>
      <c r="D164" s="182" t="s">
        <v>77</v>
      </c>
      <c r="E164" s="182" t="s">
        <v>358</v>
      </c>
      <c r="F164" s="187" t="s">
        <v>47</v>
      </c>
      <c r="G164" s="187" t="s">
        <v>47</v>
      </c>
      <c r="H164" s="182" t="s">
        <v>62</v>
      </c>
      <c r="I164" s="182" t="s">
        <v>285</v>
      </c>
      <c r="J164" s="182"/>
    </row>
    <row r="165" spans="1:10" x14ac:dyDescent="0.3">
      <c r="A165" s="175" t="s">
        <v>54</v>
      </c>
      <c r="B165" s="180" t="s">
        <v>361</v>
      </c>
      <c r="C165" s="181" t="s">
        <v>96</v>
      </c>
      <c r="D165" s="204" t="s">
        <v>77</v>
      </c>
      <c r="E165" s="204" t="s">
        <v>358</v>
      </c>
      <c r="F165" s="204" t="s">
        <v>317</v>
      </c>
      <c r="G165" s="204" t="s">
        <v>318</v>
      </c>
      <c r="H165" s="219" t="s">
        <v>351</v>
      </c>
      <c r="I165" s="219" t="s">
        <v>351</v>
      </c>
      <c r="J165" s="182"/>
    </row>
    <row r="166" spans="1:10" x14ac:dyDescent="0.3">
      <c r="A166" s="175" t="s">
        <v>54</v>
      </c>
      <c r="B166" s="180" t="s">
        <v>361</v>
      </c>
      <c r="C166" s="181" t="s">
        <v>105</v>
      </c>
      <c r="D166" s="182" t="s">
        <v>77</v>
      </c>
      <c r="E166" s="182" t="s">
        <v>358</v>
      </c>
      <c r="F166" s="187" t="s">
        <v>47</v>
      </c>
      <c r="G166" s="187" t="s">
        <v>47</v>
      </c>
      <c r="H166" s="192" t="s">
        <v>62</v>
      </c>
      <c r="I166" s="192" t="s">
        <v>285</v>
      </c>
      <c r="J166" s="182"/>
    </row>
    <row r="167" spans="1:10" x14ac:dyDescent="0.3">
      <c r="A167" s="175" t="s">
        <v>54</v>
      </c>
      <c r="B167" s="180" t="s">
        <v>361</v>
      </c>
      <c r="C167" s="181" t="s">
        <v>359</v>
      </c>
      <c r="D167" s="182" t="s">
        <v>77</v>
      </c>
      <c r="E167" s="182" t="s">
        <v>358</v>
      </c>
      <c r="F167" s="187" t="s">
        <v>47</v>
      </c>
      <c r="G167" s="187" t="s">
        <v>47</v>
      </c>
      <c r="H167" s="192" t="s">
        <v>62</v>
      </c>
      <c r="I167" s="192" t="s">
        <v>285</v>
      </c>
      <c r="J167" s="182"/>
    </row>
    <row r="168" spans="1:10" x14ac:dyDescent="0.3">
      <c r="A168" s="175" t="s">
        <v>54</v>
      </c>
      <c r="B168" s="180" t="s">
        <v>361</v>
      </c>
      <c r="C168" s="181" t="s">
        <v>288</v>
      </c>
      <c r="D168" s="182" t="s">
        <v>77</v>
      </c>
      <c r="E168" s="182" t="s">
        <v>358</v>
      </c>
      <c r="F168" s="187" t="s">
        <v>47</v>
      </c>
      <c r="G168" s="187" t="s">
        <v>47</v>
      </c>
      <c r="H168" s="192" t="s">
        <v>62</v>
      </c>
      <c r="I168" s="192" t="s">
        <v>285</v>
      </c>
      <c r="J168" s="182"/>
    </row>
    <row r="169" spans="1:10" x14ac:dyDescent="0.3">
      <c r="A169" s="175" t="s">
        <v>54</v>
      </c>
      <c r="B169" s="184" t="s">
        <v>362</v>
      </c>
      <c r="C169" s="220" t="s">
        <v>96</v>
      </c>
      <c r="D169" s="204" t="s">
        <v>77</v>
      </c>
      <c r="E169" s="204" t="s">
        <v>358</v>
      </c>
      <c r="F169" s="204" t="s">
        <v>317</v>
      </c>
      <c r="G169" s="204" t="s">
        <v>318</v>
      </c>
      <c r="H169" s="192" t="s">
        <v>62</v>
      </c>
      <c r="I169" s="192" t="s">
        <v>285</v>
      </c>
      <c r="J169" s="182"/>
    </row>
    <row r="170" spans="1:10" x14ac:dyDescent="0.3">
      <c r="A170" s="175" t="s">
        <v>54</v>
      </c>
      <c r="B170" s="184" t="s">
        <v>362</v>
      </c>
      <c r="C170" s="220" t="s">
        <v>105</v>
      </c>
      <c r="D170" s="182" t="s">
        <v>77</v>
      </c>
      <c r="E170" s="182" t="s">
        <v>358</v>
      </c>
      <c r="F170" s="187" t="s">
        <v>47</v>
      </c>
      <c r="G170" s="187" t="s">
        <v>47</v>
      </c>
      <c r="H170" s="192" t="s">
        <v>62</v>
      </c>
      <c r="I170" s="192" t="s">
        <v>285</v>
      </c>
      <c r="J170" s="182"/>
    </row>
    <row r="171" spans="1:10" x14ac:dyDescent="0.3">
      <c r="A171" s="175" t="s">
        <v>54</v>
      </c>
      <c r="B171" s="184" t="s">
        <v>362</v>
      </c>
      <c r="C171" s="220" t="s">
        <v>359</v>
      </c>
      <c r="D171" s="182" t="s">
        <v>77</v>
      </c>
      <c r="E171" s="182" t="s">
        <v>358</v>
      </c>
      <c r="F171" s="187" t="s">
        <v>47</v>
      </c>
      <c r="G171" s="187" t="s">
        <v>47</v>
      </c>
      <c r="H171" s="192" t="s">
        <v>62</v>
      </c>
      <c r="I171" s="192" t="s">
        <v>285</v>
      </c>
      <c r="J171" s="182"/>
    </row>
    <row r="172" spans="1:10" x14ac:dyDescent="0.3">
      <c r="A172" s="175" t="s">
        <v>54</v>
      </c>
      <c r="B172" s="184" t="s">
        <v>362</v>
      </c>
      <c r="C172" s="220" t="s">
        <v>288</v>
      </c>
      <c r="D172" s="182" t="s">
        <v>77</v>
      </c>
      <c r="E172" s="182" t="s">
        <v>358</v>
      </c>
      <c r="F172" s="187" t="s">
        <v>47</v>
      </c>
      <c r="G172" s="187" t="s">
        <v>47</v>
      </c>
      <c r="H172" s="192" t="s">
        <v>62</v>
      </c>
      <c r="I172" s="192" t="s">
        <v>285</v>
      </c>
      <c r="J172" s="182"/>
    </row>
    <row r="173" spans="1:10" x14ac:dyDescent="0.3">
      <c r="A173" s="175" t="s">
        <v>54</v>
      </c>
      <c r="B173" s="180" t="s">
        <v>363</v>
      </c>
      <c r="C173" s="181" t="s">
        <v>96</v>
      </c>
      <c r="D173" s="204" t="s">
        <v>77</v>
      </c>
      <c r="E173" s="204" t="s">
        <v>358</v>
      </c>
      <c r="F173" s="204" t="s">
        <v>317</v>
      </c>
      <c r="G173" s="204" t="s">
        <v>318</v>
      </c>
      <c r="H173" s="192" t="s">
        <v>62</v>
      </c>
      <c r="I173" s="192" t="s">
        <v>285</v>
      </c>
      <c r="J173" s="182"/>
    </row>
    <row r="174" spans="1:10" x14ac:dyDescent="0.3">
      <c r="A174" s="175" t="s">
        <v>54</v>
      </c>
      <c r="B174" s="180" t="s">
        <v>363</v>
      </c>
      <c r="C174" s="181" t="s">
        <v>105</v>
      </c>
      <c r="D174" s="182" t="s">
        <v>77</v>
      </c>
      <c r="E174" s="182" t="s">
        <v>358</v>
      </c>
      <c r="F174" s="187" t="s">
        <v>47</v>
      </c>
      <c r="G174" s="187" t="s">
        <v>47</v>
      </c>
      <c r="H174" s="192" t="s">
        <v>62</v>
      </c>
      <c r="I174" s="192" t="s">
        <v>285</v>
      </c>
      <c r="J174" s="182"/>
    </row>
    <row r="175" spans="1:10" x14ac:dyDescent="0.3">
      <c r="A175" s="175" t="s">
        <v>54</v>
      </c>
      <c r="B175" s="180" t="s">
        <v>363</v>
      </c>
      <c r="C175" s="181" t="s">
        <v>359</v>
      </c>
      <c r="D175" s="182" t="s">
        <v>77</v>
      </c>
      <c r="E175" s="182" t="s">
        <v>358</v>
      </c>
      <c r="F175" s="187" t="s">
        <v>47</v>
      </c>
      <c r="G175" s="187" t="s">
        <v>47</v>
      </c>
      <c r="H175" s="192" t="s">
        <v>62</v>
      </c>
      <c r="I175" s="192" t="s">
        <v>285</v>
      </c>
      <c r="J175" s="182"/>
    </row>
    <row r="176" spans="1:10" x14ac:dyDescent="0.3">
      <c r="A176" s="175" t="s">
        <v>54</v>
      </c>
      <c r="B176" s="180" t="s">
        <v>363</v>
      </c>
      <c r="C176" s="181" t="s">
        <v>288</v>
      </c>
      <c r="D176" s="182" t="s">
        <v>77</v>
      </c>
      <c r="E176" s="182" t="s">
        <v>358</v>
      </c>
      <c r="F176" s="187" t="s">
        <v>47</v>
      </c>
      <c r="G176" s="187" t="s">
        <v>47</v>
      </c>
      <c r="H176" s="192" t="s">
        <v>62</v>
      </c>
      <c r="I176" s="192" t="s">
        <v>285</v>
      </c>
      <c r="J176" s="182"/>
    </row>
    <row r="177" spans="1:10" x14ac:dyDescent="0.3">
      <c r="A177" s="175" t="s">
        <v>54</v>
      </c>
      <c r="B177" s="184" t="s">
        <v>364</v>
      </c>
      <c r="C177" s="220" t="s">
        <v>96</v>
      </c>
      <c r="D177" s="204" t="s">
        <v>77</v>
      </c>
      <c r="E177" s="204" t="s">
        <v>358</v>
      </c>
      <c r="F177" s="204" t="s">
        <v>317</v>
      </c>
      <c r="G177" s="204" t="s">
        <v>318</v>
      </c>
      <c r="H177" s="192" t="s">
        <v>62</v>
      </c>
      <c r="I177" s="192" t="s">
        <v>285</v>
      </c>
      <c r="J177" s="182"/>
    </row>
    <row r="178" spans="1:10" x14ac:dyDescent="0.3">
      <c r="A178" s="175" t="s">
        <v>54</v>
      </c>
      <c r="B178" s="184" t="s">
        <v>364</v>
      </c>
      <c r="C178" s="220" t="s">
        <v>105</v>
      </c>
      <c r="D178" s="182" t="s">
        <v>77</v>
      </c>
      <c r="E178" s="182" t="s">
        <v>358</v>
      </c>
      <c r="F178" s="187" t="s">
        <v>47</v>
      </c>
      <c r="G178" s="187" t="s">
        <v>47</v>
      </c>
      <c r="H178" s="192" t="s">
        <v>62</v>
      </c>
      <c r="I178" s="192" t="s">
        <v>285</v>
      </c>
      <c r="J178" s="182"/>
    </row>
    <row r="179" spans="1:10" x14ac:dyDescent="0.3">
      <c r="A179" s="175" t="s">
        <v>54</v>
      </c>
      <c r="B179" s="184" t="s">
        <v>364</v>
      </c>
      <c r="C179" s="220" t="s">
        <v>359</v>
      </c>
      <c r="D179" s="182" t="s">
        <v>77</v>
      </c>
      <c r="E179" s="182" t="s">
        <v>358</v>
      </c>
      <c r="F179" s="187" t="s">
        <v>47</v>
      </c>
      <c r="G179" s="187" t="s">
        <v>47</v>
      </c>
      <c r="H179" s="192" t="s">
        <v>62</v>
      </c>
      <c r="I179" s="192" t="s">
        <v>285</v>
      </c>
      <c r="J179" s="182"/>
    </row>
    <row r="180" spans="1:10" x14ac:dyDescent="0.3">
      <c r="A180" s="175" t="s">
        <v>54</v>
      </c>
      <c r="B180" s="184" t="s">
        <v>364</v>
      </c>
      <c r="C180" s="220" t="s">
        <v>288</v>
      </c>
      <c r="D180" s="182" t="s">
        <v>77</v>
      </c>
      <c r="E180" s="182" t="s">
        <v>358</v>
      </c>
      <c r="F180" s="187" t="s">
        <v>47</v>
      </c>
      <c r="G180" s="187" t="s">
        <v>47</v>
      </c>
      <c r="H180" s="192" t="s">
        <v>62</v>
      </c>
      <c r="I180" s="192" t="s">
        <v>285</v>
      </c>
      <c r="J180" s="182"/>
    </row>
    <row r="181" spans="1:10" x14ac:dyDescent="0.3">
      <c r="A181" s="175" t="s">
        <v>54</v>
      </c>
      <c r="B181" s="180" t="s">
        <v>365</v>
      </c>
      <c r="C181" s="181" t="s">
        <v>96</v>
      </c>
      <c r="D181" s="204" t="s">
        <v>77</v>
      </c>
      <c r="E181" s="204" t="s">
        <v>358</v>
      </c>
      <c r="F181" s="204" t="s">
        <v>317</v>
      </c>
      <c r="G181" s="204" t="s">
        <v>318</v>
      </c>
      <c r="H181" s="192" t="s">
        <v>62</v>
      </c>
      <c r="I181" s="192" t="s">
        <v>285</v>
      </c>
      <c r="J181" s="182"/>
    </row>
    <row r="182" spans="1:10" x14ac:dyDescent="0.3">
      <c r="A182" s="175" t="s">
        <v>54</v>
      </c>
      <c r="B182" s="180" t="s">
        <v>365</v>
      </c>
      <c r="C182" s="181" t="s">
        <v>105</v>
      </c>
      <c r="D182" s="182" t="s">
        <v>77</v>
      </c>
      <c r="E182" s="182" t="s">
        <v>358</v>
      </c>
      <c r="F182" s="187" t="s">
        <v>47</v>
      </c>
      <c r="G182" s="187" t="s">
        <v>47</v>
      </c>
      <c r="H182" s="192" t="s">
        <v>62</v>
      </c>
      <c r="I182" s="192" t="s">
        <v>285</v>
      </c>
      <c r="J182" s="182"/>
    </row>
    <row r="183" spans="1:10" x14ac:dyDescent="0.3">
      <c r="A183" s="175" t="s">
        <v>54</v>
      </c>
      <c r="B183" s="180" t="s">
        <v>365</v>
      </c>
      <c r="C183" s="181" t="s">
        <v>359</v>
      </c>
      <c r="D183" s="182" t="s">
        <v>77</v>
      </c>
      <c r="E183" s="182" t="s">
        <v>358</v>
      </c>
      <c r="F183" s="187" t="s">
        <v>47</v>
      </c>
      <c r="G183" s="187" t="s">
        <v>47</v>
      </c>
      <c r="H183" s="192" t="s">
        <v>62</v>
      </c>
      <c r="I183" s="192" t="s">
        <v>285</v>
      </c>
      <c r="J183" s="182"/>
    </row>
    <row r="184" spans="1:10" x14ac:dyDescent="0.3">
      <c r="A184" s="175" t="s">
        <v>54</v>
      </c>
      <c r="B184" s="180" t="s">
        <v>365</v>
      </c>
      <c r="C184" s="181" t="s">
        <v>288</v>
      </c>
      <c r="D184" s="182" t="s">
        <v>77</v>
      </c>
      <c r="E184" s="182" t="s">
        <v>358</v>
      </c>
      <c r="F184" s="187" t="s">
        <v>47</v>
      </c>
      <c r="G184" s="187" t="s">
        <v>47</v>
      </c>
      <c r="H184" s="192" t="s">
        <v>62</v>
      </c>
      <c r="I184" s="192" t="s">
        <v>285</v>
      </c>
      <c r="J184" s="182"/>
    </row>
    <row r="185" spans="1:10" x14ac:dyDescent="0.3">
      <c r="A185" s="175" t="s">
        <v>54</v>
      </c>
      <c r="B185" s="184" t="s">
        <v>366</v>
      </c>
      <c r="C185" s="220" t="s">
        <v>96</v>
      </c>
      <c r="D185" s="204" t="s">
        <v>77</v>
      </c>
      <c r="E185" s="204" t="s">
        <v>358</v>
      </c>
      <c r="F185" s="204" t="s">
        <v>317</v>
      </c>
      <c r="G185" s="204" t="s">
        <v>318</v>
      </c>
      <c r="H185" s="192" t="s">
        <v>62</v>
      </c>
      <c r="I185" s="192" t="s">
        <v>285</v>
      </c>
      <c r="J185" s="182"/>
    </row>
    <row r="186" spans="1:10" x14ac:dyDescent="0.3">
      <c r="A186" s="175" t="s">
        <v>54</v>
      </c>
      <c r="B186" s="184" t="s">
        <v>366</v>
      </c>
      <c r="C186" s="220" t="s">
        <v>105</v>
      </c>
      <c r="D186" s="182" t="s">
        <v>77</v>
      </c>
      <c r="E186" s="182" t="s">
        <v>358</v>
      </c>
      <c r="F186" s="187" t="s">
        <v>47</v>
      </c>
      <c r="G186" s="187" t="s">
        <v>47</v>
      </c>
      <c r="H186" s="192" t="s">
        <v>62</v>
      </c>
      <c r="I186" s="192" t="s">
        <v>285</v>
      </c>
      <c r="J186" s="182"/>
    </row>
    <row r="187" spans="1:10" x14ac:dyDescent="0.3">
      <c r="A187" s="175" t="s">
        <v>54</v>
      </c>
      <c r="B187" s="184" t="s">
        <v>366</v>
      </c>
      <c r="C187" s="220" t="s">
        <v>359</v>
      </c>
      <c r="D187" s="182" t="s">
        <v>77</v>
      </c>
      <c r="E187" s="182" t="s">
        <v>358</v>
      </c>
      <c r="F187" s="187" t="s">
        <v>47</v>
      </c>
      <c r="G187" s="187" t="s">
        <v>47</v>
      </c>
      <c r="H187" s="192" t="s">
        <v>62</v>
      </c>
      <c r="I187" s="192" t="s">
        <v>285</v>
      </c>
      <c r="J187" s="182"/>
    </row>
    <row r="188" spans="1:10" x14ac:dyDescent="0.3">
      <c r="A188" s="175" t="s">
        <v>54</v>
      </c>
      <c r="B188" s="184" t="s">
        <v>366</v>
      </c>
      <c r="C188" s="220" t="s">
        <v>288</v>
      </c>
      <c r="D188" s="182" t="s">
        <v>77</v>
      </c>
      <c r="E188" s="182" t="s">
        <v>358</v>
      </c>
      <c r="F188" s="187" t="s">
        <v>47</v>
      </c>
      <c r="G188" s="187" t="s">
        <v>47</v>
      </c>
      <c r="H188" s="192" t="s">
        <v>62</v>
      </c>
      <c r="I188" s="192" t="s">
        <v>285</v>
      </c>
      <c r="J188" s="182"/>
    </row>
    <row r="189" spans="1:10" x14ac:dyDescent="0.3">
      <c r="A189" s="175" t="s">
        <v>54</v>
      </c>
      <c r="B189" s="180" t="s">
        <v>367</v>
      </c>
      <c r="C189" s="181" t="s">
        <v>96</v>
      </c>
      <c r="D189" s="204" t="s">
        <v>77</v>
      </c>
      <c r="E189" s="204" t="s">
        <v>358</v>
      </c>
      <c r="F189" s="204" t="s">
        <v>317</v>
      </c>
      <c r="G189" s="204" t="s">
        <v>318</v>
      </c>
      <c r="H189" s="204" t="s">
        <v>62</v>
      </c>
      <c r="I189" s="182" t="s">
        <v>285</v>
      </c>
      <c r="J189" s="182"/>
    </row>
    <row r="190" spans="1:10" x14ac:dyDescent="0.3">
      <c r="A190" s="175" t="s">
        <v>54</v>
      </c>
      <c r="B190" s="180" t="s">
        <v>367</v>
      </c>
      <c r="C190" s="181" t="s">
        <v>105</v>
      </c>
      <c r="D190" s="182" t="s">
        <v>77</v>
      </c>
      <c r="E190" s="182" t="s">
        <v>358</v>
      </c>
      <c r="F190" s="187" t="s">
        <v>47</v>
      </c>
      <c r="G190" s="187" t="s">
        <v>47</v>
      </c>
      <c r="H190" s="182" t="s">
        <v>62</v>
      </c>
      <c r="I190" s="182" t="s">
        <v>285</v>
      </c>
      <c r="J190" s="182"/>
    </row>
    <row r="191" spans="1:10" x14ac:dyDescent="0.3">
      <c r="A191" s="175" t="s">
        <v>54</v>
      </c>
      <c r="B191" s="180" t="s">
        <v>367</v>
      </c>
      <c r="C191" s="181" t="s">
        <v>359</v>
      </c>
      <c r="D191" s="182" t="s">
        <v>77</v>
      </c>
      <c r="E191" s="182" t="s">
        <v>358</v>
      </c>
      <c r="F191" s="187" t="s">
        <v>47</v>
      </c>
      <c r="G191" s="187" t="s">
        <v>47</v>
      </c>
      <c r="H191" s="182" t="s">
        <v>62</v>
      </c>
      <c r="I191" s="182" t="s">
        <v>285</v>
      </c>
      <c r="J191" s="182"/>
    </row>
    <row r="192" spans="1:10" x14ac:dyDescent="0.3">
      <c r="A192" s="175" t="s">
        <v>54</v>
      </c>
      <c r="B192" s="180" t="s">
        <v>367</v>
      </c>
      <c r="C192" s="181" t="s">
        <v>288</v>
      </c>
      <c r="D192" s="182" t="s">
        <v>77</v>
      </c>
      <c r="E192" s="182" t="s">
        <v>358</v>
      </c>
      <c r="F192" s="187" t="s">
        <v>47</v>
      </c>
      <c r="G192" s="187" t="s">
        <v>47</v>
      </c>
      <c r="H192" s="182" t="s">
        <v>62</v>
      </c>
      <c r="I192" s="182" t="s">
        <v>285</v>
      </c>
      <c r="J192" s="182"/>
    </row>
    <row r="193" spans="1:10" x14ac:dyDescent="0.3">
      <c r="A193" s="175" t="s">
        <v>54</v>
      </c>
      <c r="B193" s="184" t="s">
        <v>368</v>
      </c>
      <c r="C193" s="220" t="s">
        <v>96</v>
      </c>
      <c r="D193" s="204" t="s">
        <v>77</v>
      </c>
      <c r="E193" s="204" t="s">
        <v>358</v>
      </c>
      <c r="F193" s="204" t="s">
        <v>317</v>
      </c>
      <c r="G193" s="204" t="s">
        <v>318</v>
      </c>
      <c r="H193" s="204" t="s">
        <v>62</v>
      </c>
      <c r="I193" s="182" t="s">
        <v>285</v>
      </c>
      <c r="J193" s="182"/>
    </row>
    <row r="194" spans="1:10" x14ac:dyDescent="0.3">
      <c r="A194" s="175" t="s">
        <v>54</v>
      </c>
      <c r="B194" s="184" t="s">
        <v>368</v>
      </c>
      <c r="C194" s="220" t="s">
        <v>105</v>
      </c>
      <c r="D194" s="182" t="s">
        <v>77</v>
      </c>
      <c r="E194" s="182" t="s">
        <v>358</v>
      </c>
      <c r="F194" s="187" t="s">
        <v>47</v>
      </c>
      <c r="G194" s="187" t="s">
        <v>47</v>
      </c>
      <c r="H194" s="182" t="s">
        <v>62</v>
      </c>
      <c r="I194" s="182" t="s">
        <v>285</v>
      </c>
      <c r="J194" s="182"/>
    </row>
    <row r="195" spans="1:10" x14ac:dyDescent="0.3">
      <c r="A195" s="175" t="s">
        <v>54</v>
      </c>
      <c r="B195" s="184" t="s">
        <v>368</v>
      </c>
      <c r="C195" s="220" t="s">
        <v>359</v>
      </c>
      <c r="D195" s="182" t="s">
        <v>77</v>
      </c>
      <c r="E195" s="182" t="s">
        <v>358</v>
      </c>
      <c r="F195" s="187" t="s">
        <v>47</v>
      </c>
      <c r="G195" s="187" t="s">
        <v>47</v>
      </c>
      <c r="H195" s="182" t="s">
        <v>62</v>
      </c>
      <c r="I195" s="182" t="s">
        <v>285</v>
      </c>
      <c r="J195" s="182"/>
    </row>
    <row r="196" spans="1:10" x14ac:dyDescent="0.3">
      <c r="A196" s="175" t="s">
        <v>54</v>
      </c>
      <c r="B196" s="184" t="s">
        <v>368</v>
      </c>
      <c r="C196" s="220" t="s">
        <v>288</v>
      </c>
      <c r="D196" s="182" t="s">
        <v>77</v>
      </c>
      <c r="E196" s="182" t="s">
        <v>358</v>
      </c>
      <c r="F196" s="187" t="s">
        <v>47</v>
      </c>
      <c r="G196" s="187" t="s">
        <v>47</v>
      </c>
      <c r="H196" s="182" t="s">
        <v>62</v>
      </c>
      <c r="I196" s="182" t="s">
        <v>285</v>
      </c>
      <c r="J196" s="182"/>
    </row>
    <row r="197" spans="1:10" x14ac:dyDescent="0.3">
      <c r="A197" s="175" t="s">
        <v>54</v>
      </c>
      <c r="B197" s="180" t="s">
        <v>369</v>
      </c>
      <c r="C197" s="181" t="s">
        <v>96</v>
      </c>
      <c r="D197" s="204" t="s">
        <v>77</v>
      </c>
      <c r="E197" s="204" t="s">
        <v>358</v>
      </c>
      <c r="F197" s="204" t="s">
        <v>317</v>
      </c>
      <c r="G197" s="204" t="s">
        <v>318</v>
      </c>
      <c r="H197" s="204" t="s">
        <v>62</v>
      </c>
      <c r="I197" s="182" t="s">
        <v>285</v>
      </c>
      <c r="J197" s="182"/>
    </row>
    <row r="198" spans="1:10" x14ac:dyDescent="0.3">
      <c r="A198" s="175" t="s">
        <v>54</v>
      </c>
      <c r="B198" s="180" t="s">
        <v>369</v>
      </c>
      <c r="C198" s="181" t="s">
        <v>105</v>
      </c>
      <c r="D198" s="182" t="s">
        <v>77</v>
      </c>
      <c r="E198" s="182" t="s">
        <v>358</v>
      </c>
      <c r="F198" s="187" t="s">
        <v>47</v>
      </c>
      <c r="G198" s="187" t="s">
        <v>47</v>
      </c>
      <c r="H198" s="182" t="s">
        <v>62</v>
      </c>
      <c r="I198" s="182" t="s">
        <v>285</v>
      </c>
      <c r="J198" s="182"/>
    </row>
    <row r="199" spans="1:10" x14ac:dyDescent="0.3">
      <c r="A199" s="175" t="s">
        <v>54</v>
      </c>
      <c r="B199" s="180" t="s">
        <v>369</v>
      </c>
      <c r="C199" s="181" t="s">
        <v>359</v>
      </c>
      <c r="D199" s="182" t="s">
        <v>77</v>
      </c>
      <c r="E199" s="182" t="s">
        <v>358</v>
      </c>
      <c r="F199" s="187" t="s">
        <v>47</v>
      </c>
      <c r="G199" s="187" t="s">
        <v>47</v>
      </c>
      <c r="H199" s="182" t="s">
        <v>62</v>
      </c>
      <c r="I199" s="182" t="s">
        <v>285</v>
      </c>
      <c r="J199" s="182"/>
    </row>
    <row r="200" spans="1:10" x14ac:dyDescent="0.3">
      <c r="A200" s="175" t="s">
        <v>54</v>
      </c>
      <c r="B200" s="180" t="s">
        <v>369</v>
      </c>
      <c r="C200" s="181" t="s">
        <v>288</v>
      </c>
      <c r="D200" s="182" t="s">
        <v>77</v>
      </c>
      <c r="E200" s="182" t="s">
        <v>358</v>
      </c>
      <c r="F200" s="187" t="s">
        <v>47</v>
      </c>
      <c r="G200" s="187" t="s">
        <v>47</v>
      </c>
      <c r="H200" s="182" t="s">
        <v>62</v>
      </c>
      <c r="I200" s="182" t="s">
        <v>285</v>
      </c>
      <c r="J200" s="182"/>
    </row>
    <row r="201" spans="1:10" x14ac:dyDescent="0.3">
      <c r="A201" s="175" t="s">
        <v>54</v>
      </c>
      <c r="B201" s="184" t="s">
        <v>370</v>
      </c>
      <c r="C201" s="220" t="s">
        <v>96</v>
      </c>
      <c r="D201" s="204" t="s">
        <v>77</v>
      </c>
      <c r="E201" s="204" t="s">
        <v>358</v>
      </c>
      <c r="F201" s="204" t="s">
        <v>317</v>
      </c>
      <c r="G201" s="204" t="s">
        <v>318</v>
      </c>
      <c r="H201" s="204" t="s">
        <v>62</v>
      </c>
      <c r="I201" s="182" t="s">
        <v>285</v>
      </c>
      <c r="J201" s="182"/>
    </row>
    <row r="202" spans="1:10" x14ac:dyDescent="0.3">
      <c r="A202" s="175" t="s">
        <v>54</v>
      </c>
      <c r="B202" s="184" t="s">
        <v>370</v>
      </c>
      <c r="C202" s="220" t="s">
        <v>105</v>
      </c>
      <c r="D202" s="182" t="s">
        <v>77</v>
      </c>
      <c r="E202" s="182" t="s">
        <v>358</v>
      </c>
      <c r="F202" s="187" t="s">
        <v>47</v>
      </c>
      <c r="G202" s="187" t="s">
        <v>47</v>
      </c>
      <c r="H202" s="182" t="s">
        <v>62</v>
      </c>
      <c r="I202" s="182" t="s">
        <v>285</v>
      </c>
      <c r="J202" s="182"/>
    </row>
    <row r="203" spans="1:10" x14ac:dyDescent="0.3">
      <c r="A203" s="175" t="s">
        <v>54</v>
      </c>
      <c r="B203" s="184" t="s">
        <v>370</v>
      </c>
      <c r="C203" s="220" t="s">
        <v>359</v>
      </c>
      <c r="D203" s="182" t="s">
        <v>77</v>
      </c>
      <c r="E203" s="182" t="s">
        <v>358</v>
      </c>
      <c r="F203" s="187" t="s">
        <v>47</v>
      </c>
      <c r="G203" s="187" t="s">
        <v>47</v>
      </c>
      <c r="H203" s="182" t="s">
        <v>62</v>
      </c>
      <c r="I203" s="182" t="s">
        <v>285</v>
      </c>
      <c r="J203" s="182"/>
    </row>
    <row r="204" spans="1:10" x14ac:dyDescent="0.3">
      <c r="A204" s="175" t="s">
        <v>54</v>
      </c>
      <c r="B204" s="184" t="s">
        <v>370</v>
      </c>
      <c r="C204" s="220" t="s">
        <v>288</v>
      </c>
      <c r="D204" s="182" t="s">
        <v>77</v>
      </c>
      <c r="E204" s="182" t="s">
        <v>358</v>
      </c>
      <c r="F204" s="187" t="s">
        <v>47</v>
      </c>
      <c r="G204" s="187" t="s">
        <v>47</v>
      </c>
      <c r="H204" s="182" t="s">
        <v>62</v>
      </c>
      <c r="I204" s="182" t="s">
        <v>285</v>
      </c>
      <c r="J204" s="182"/>
    </row>
    <row r="205" spans="1:10" x14ac:dyDescent="0.3">
      <c r="A205" s="175" t="s">
        <v>54</v>
      </c>
      <c r="B205" s="180" t="s">
        <v>371</v>
      </c>
      <c r="C205" s="181" t="s">
        <v>96</v>
      </c>
      <c r="D205" s="204" t="s">
        <v>77</v>
      </c>
      <c r="E205" s="204" t="s">
        <v>358</v>
      </c>
      <c r="F205" s="204" t="s">
        <v>317</v>
      </c>
      <c r="G205" s="204" t="s">
        <v>318</v>
      </c>
      <c r="H205" s="204" t="s">
        <v>62</v>
      </c>
      <c r="I205" s="182" t="s">
        <v>285</v>
      </c>
      <c r="J205" s="182"/>
    </row>
    <row r="206" spans="1:10" x14ac:dyDescent="0.3">
      <c r="A206" s="175" t="s">
        <v>54</v>
      </c>
      <c r="B206" s="180" t="s">
        <v>371</v>
      </c>
      <c r="C206" s="181" t="s">
        <v>105</v>
      </c>
      <c r="D206" s="182" t="s">
        <v>77</v>
      </c>
      <c r="E206" s="182" t="s">
        <v>358</v>
      </c>
      <c r="F206" s="187" t="s">
        <v>47</v>
      </c>
      <c r="G206" s="187" t="s">
        <v>47</v>
      </c>
      <c r="H206" s="182" t="s">
        <v>62</v>
      </c>
      <c r="I206" s="182" t="s">
        <v>285</v>
      </c>
      <c r="J206" s="182"/>
    </row>
    <row r="207" spans="1:10" x14ac:dyDescent="0.3">
      <c r="A207" s="175" t="s">
        <v>54</v>
      </c>
      <c r="B207" s="180" t="s">
        <v>371</v>
      </c>
      <c r="C207" s="181" t="s">
        <v>359</v>
      </c>
      <c r="D207" s="182" t="s">
        <v>77</v>
      </c>
      <c r="E207" s="182" t="s">
        <v>358</v>
      </c>
      <c r="F207" s="187" t="s">
        <v>47</v>
      </c>
      <c r="G207" s="187" t="s">
        <v>47</v>
      </c>
      <c r="H207" s="182" t="s">
        <v>62</v>
      </c>
      <c r="I207" s="182" t="s">
        <v>285</v>
      </c>
      <c r="J207" s="182"/>
    </row>
    <row r="208" spans="1:10" x14ac:dyDescent="0.3">
      <c r="A208" s="175" t="s">
        <v>54</v>
      </c>
      <c r="B208" s="180" t="s">
        <v>371</v>
      </c>
      <c r="C208" s="181" t="s">
        <v>288</v>
      </c>
      <c r="D208" s="182" t="s">
        <v>77</v>
      </c>
      <c r="E208" s="182" t="s">
        <v>358</v>
      </c>
      <c r="F208" s="187" t="s">
        <v>47</v>
      </c>
      <c r="G208" s="187" t="s">
        <v>47</v>
      </c>
      <c r="H208" s="182" t="s">
        <v>62</v>
      </c>
      <c r="I208" s="182" t="s">
        <v>285</v>
      </c>
      <c r="J208" s="182"/>
    </row>
    <row r="209" spans="1:10" x14ac:dyDescent="0.3">
      <c r="A209" s="175" t="s">
        <v>54</v>
      </c>
      <c r="B209" s="184" t="s">
        <v>372</v>
      </c>
      <c r="C209" s="220" t="s">
        <v>96</v>
      </c>
      <c r="D209" s="204" t="s">
        <v>77</v>
      </c>
      <c r="E209" s="204" t="s">
        <v>358</v>
      </c>
      <c r="F209" s="204" t="s">
        <v>317</v>
      </c>
      <c r="G209" s="204" t="s">
        <v>318</v>
      </c>
      <c r="H209" s="204" t="s">
        <v>62</v>
      </c>
      <c r="I209" s="182" t="s">
        <v>285</v>
      </c>
      <c r="J209" s="182"/>
    </row>
    <row r="210" spans="1:10" x14ac:dyDescent="0.3">
      <c r="A210" s="175" t="s">
        <v>54</v>
      </c>
      <c r="B210" s="184" t="s">
        <v>372</v>
      </c>
      <c r="C210" s="220" t="s">
        <v>105</v>
      </c>
      <c r="D210" s="182" t="s">
        <v>77</v>
      </c>
      <c r="E210" s="182" t="s">
        <v>358</v>
      </c>
      <c r="F210" s="187" t="s">
        <v>47</v>
      </c>
      <c r="G210" s="187" t="s">
        <v>47</v>
      </c>
      <c r="H210" s="182" t="s">
        <v>62</v>
      </c>
      <c r="I210" s="182" t="s">
        <v>285</v>
      </c>
      <c r="J210" s="182"/>
    </row>
    <row r="211" spans="1:10" x14ac:dyDescent="0.3">
      <c r="A211" s="175" t="s">
        <v>54</v>
      </c>
      <c r="B211" s="184" t="s">
        <v>372</v>
      </c>
      <c r="C211" s="220" t="s">
        <v>359</v>
      </c>
      <c r="D211" s="182" t="s">
        <v>77</v>
      </c>
      <c r="E211" s="182" t="s">
        <v>358</v>
      </c>
      <c r="F211" s="187" t="s">
        <v>47</v>
      </c>
      <c r="G211" s="187" t="s">
        <v>47</v>
      </c>
      <c r="H211" s="182" t="s">
        <v>62</v>
      </c>
      <c r="I211" s="182" t="s">
        <v>285</v>
      </c>
      <c r="J211" s="182"/>
    </row>
    <row r="212" spans="1:10" x14ac:dyDescent="0.3">
      <c r="A212" s="175" t="s">
        <v>54</v>
      </c>
      <c r="B212" s="184" t="s">
        <v>372</v>
      </c>
      <c r="C212" s="220" t="s">
        <v>288</v>
      </c>
      <c r="D212" s="182" t="s">
        <v>77</v>
      </c>
      <c r="E212" s="182" t="s">
        <v>358</v>
      </c>
      <c r="F212" s="187" t="s">
        <v>47</v>
      </c>
      <c r="G212" s="187" t="s">
        <v>47</v>
      </c>
      <c r="H212" s="182" t="s">
        <v>62</v>
      </c>
      <c r="I212" s="182" t="s">
        <v>285</v>
      </c>
      <c r="J212" s="182"/>
    </row>
    <row r="213" spans="1:10" x14ac:dyDescent="0.3">
      <c r="A213" s="175" t="s">
        <v>54</v>
      </c>
      <c r="B213" s="180" t="s">
        <v>373</v>
      </c>
      <c r="C213" s="181" t="s">
        <v>96</v>
      </c>
      <c r="D213" s="204" t="s">
        <v>77</v>
      </c>
      <c r="E213" s="204" t="s">
        <v>358</v>
      </c>
      <c r="F213" s="204" t="s">
        <v>317</v>
      </c>
      <c r="G213" s="204" t="s">
        <v>318</v>
      </c>
      <c r="H213" s="204" t="s">
        <v>62</v>
      </c>
      <c r="I213" s="182" t="s">
        <v>285</v>
      </c>
      <c r="J213" s="182"/>
    </row>
    <row r="214" spans="1:10" x14ac:dyDescent="0.3">
      <c r="A214" s="175" t="s">
        <v>54</v>
      </c>
      <c r="B214" s="180" t="s">
        <v>373</v>
      </c>
      <c r="C214" s="181" t="s">
        <v>105</v>
      </c>
      <c r="D214" s="182" t="s">
        <v>77</v>
      </c>
      <c r="E214" s="182" t="s">
        <v>358</v>
      </c>
      <c r="F214" s="187" t="s">
        <v>47</v>
      </c>
      <c r="G214" s="187" t="s">
        <v>47</v>
      </c>
      <c r="H214" s="182" t="s">
        <v>62</v>
      </c>
      <c r="I214" s="182" t="s">
        <v>285</v>
      </c>
      <c r="J214" s="182"/>
    </row>
    <row r="215" spans="1:10" x14ac:dyDescent="0.3">
      <c r="A215" s="175" t="s">
        <v>54</v>
      </c>
      <c r="B215" s="180" t="s">
        <v>373</v>
      </c>
      <c r="C215" s="181" t="s">
        <v>359</v>
      </c>
      <c r="D215" s="182" t="s">
        <v>77</v>
      </c>
      <c r="E215" s="182" t="s">
        <v>358</v>
      </c>
      <c r="F215" s="187" t="s">
        <v>47</v>
      </c>
      <c r="G215" s="187" t="s">
        <v>47</v>
      </c>
      <c r="H215" s="182" t="s">
        <v>62</v>
      </c>
      <c r="I215" s="182" t="s">
        <v>285</v>
      </c>
      <c r="J215" s="182"/>
    </row>
    <row r="216" spans="1:10" x14ac:dyDescent="0.3">
      <c r="A216" s="175" t="s">
        <v>54</v>
      </c>
      <c r="B216" s="180" t="s">
        <v>373</v>
      </c>
      <c r="C216" s="181" t="s">
        <v>288</v>
      </c>
      <c r="D216" s="182" t="s">
        <v>77</v>
      </c>
      <c r="E216" s="182" t="s">
        <v>358</v>
      </c>
      <c r="F216" s="187" t="s">
        <v>47</v>
      </c>
      <c r="G216" s="187" t="s">
        <v>47</v>
      </c>
      <c r="H216" s="182" t="s">
        <v>62</v>
      </c>
      <c r="I216" s="182" t="s">
        <v>285</v>
      </c>
      <c r="J216" s="182"/>
    </row>
    <row r="217" spans="1:10" x14ac:dyDescent="0.3">
      <c r="A217" s="175" t="s">
        <v>54</v>
      </c>
      <c r="B217" s="184" t="s">
        <v>374</v>
      </c>
      <c r="C217" s="220" t="s">
        <v>96</v>
      </c>
      <c r="D217" s="204" t="s">
        <v>77</v>
      </c>
      <c r="E217" s="204" t="s">
        <v>358</v>
      </c>
      <c r="F217" s="204" t="s">
        <v>317</v>
      </c>
      <c r="G217" s="204" t="s">
        <v>318</v>
      </c>
      <c r="H217" s="204" t="s">
        <v>62</v>
      </c>
      <c r="I217" s="182" t="s">
        <v>285</v>
      </c>
      <c r="J217" s="182"/>
    </row>
    <row r="218" spans="1:10" x14ac:dyDescent="0.3">
      <c r="A218" s="175" t="s">
        <v>54</v>
      </c>
      <c r="B218" s="184" t="s">
        <v>374</v>
      </c>
      <c r="C218" s="220" t="s">
        <v>105</v>
      </c>
      <c r="D218" s="182" t="s">
        <v>77</v>
      </c>
      <c r="E218" s="182" t="s">
        <v>358</v>
      </c>
      <c r="F218" s="187" t="s">
        <v>47</v>
      </c>
      <c r="G218" s="187" t="s">
        <v>47</v>
      </c>
      <c r="H218" s="182" t="s">
        <v>62</v>
      </c>
      <c r="I218" s="182" t="s">
        <v>285</v>
      </c>
      <c r="J218" s="182"/>
    </row>
    <row r="219" spans="1:10" x14ac:dyDescent="0.3">
      <c r="A219" s="175" t="s">
        <v>54</v>
      </c>
      <c r="B219" s="184" t="s">
        <v>374</v>
      </c>
      <c r="C219" s="220" t="s">
        <v>359</v>
      </c>
      <c r="D219" s="182" t="s">
        <v>77</v>
      </c>
      <c r="E219" s="182" t="s">
        <v>358</v>
      </c>
      <c r="F219" s="187" t="s">
        <v>47</v>
      </c>
      <c r="G219" s="187" t="s">
        <v>47</v>
      </c>
      <c r="H219" s="182" t="s">
        <v>62</v>
      </c>
      <c r="I219" s="182" t="s">
        <v>285</v>
      </c>
      <c r="J219" s="182"/>
    </row>
    <row r="220" spans="1:10" x14ac:dyDescent="0.3">
      <c r="A220" s="175" t="s">
        <v>54</v>
      </c>
      <c r="B220" s="184" t="s">
        <v>374</v>
      </c>
      <c r="C220" s="220" t="s">
        <v>288</v>
      </c>
      <c r="D220" s="182" t="s">
        <v>77</v>
      </c>
      <c r="E220" s="182" t="s">
        <v>358</v>
      </c>
      <c r="F220" s="187" t="s">
        <v>47</v>
      </c>
      <c r="G220" s="187" t="s">
        <v>47</v>
      </c>
      <c r="H220" s="182" t="s">
        <v>62</v>
      </c>
      <c r="I220" s="182" t="s">
        <v>285</v>
      </c>
      <c r="J220" s="182"/>
    </row>
    <row r="221" spans="1:10" x14ac:dyDescent="0.3">
      <c r="A221" s="175" t="s">
        <v>54</v>
      </c>
      <c r="B221" s="180" t="s">
        <v>375</v>
      </c>
      <c r="C221" s="180" t="s">
        <v>288</v>
      </c>
      <c r="D221" s="182" t="s">
        <v>77</v>
      </c>
      <c r="E221" s="182" t="s">
        <v>376</v>
      </c>
      <c r="F221" s="187" t="s">
        <v>47</v>
      </c>
      <c r="G221" s="187" t="s">
        <v>47</v>
      </c>
      <c r="H221" s="192" t="s">
        <v>62</v>
      </c>
      <c r="I221" s="192" t="s">
        <v>285</v>
      </c>
      <c r="J221" s="182"/>
    </row>
    <row r="222" spans="1:10" x14ac:dyDescent="0.3">
      <c r="A222" s="175" t="s">
        <v>54</v>
      </c>
      <c r="B222" s="180" t="s">
        <v>375</v>
      </c>
      <c r="C222" s="180" t="s">
        <v>125</v>
      </c>
      <c r="D222" s="182" t="s">
        <v>77</v>
      </c>
      <c r="E222" s="182" t="s">
        <v>376</v>
      </c>
      <c r="F222" s="187" t="s">
        <v>47</v>
      </c>
      <c r="G222" s="187" t="s">
        <v>47</v>
      </c>
      <c r="H222" s="192" t="s">
        <v>62</v>
      </c>
      <c r="I222" s="192" t="s">
        <v>285</v>
      </c>
      <c r="J222" s="182"/>
    </row>
    <row r="223" spans="1:10" x14ac:dyDescent="0.3">
      <c r="A223" s="196" t="s">
        <v>54</v>
      </c>
      <c r="B223" s="197" t="s">
        <v>377</v>
      </c>
      <c r="C223" s="225" t="s">
        <v>283</v>
      </c>
      <c r="D223" s="211" t="s">
        <v>47</v>
      </c>
      <c r="E223" s="211" t="s">
        <v>47</v>
      </c>
      <c r="F223" s="211" t="s">
        <v>47</v>
      </c>
      <c r="G223" s="211" t="s">
        <v>47</v>
      </c>
      <c r="H223" s="199" t="s">
        <v>62</v>
      </c>
      <c r="I223" s="199" t="s">
        <v>285</v>
      </c>
      <c r="J223" s="182"/>
    </row>
    <row r="224" spans="1:10" x14ac:dyDescent="0.3">
      <c r="A224" s="201" t="s">
        <v>71</v>
      </c>
      <c r="B224" s="215" t="s">
        <v>378</v>
      </c>
      <c r="C224" s="226" t="s">
        <v>96</v>
      </c>
      <c r="D224" s="183" t="s">
        <v>47</v>
      </c>
      <c r="E224" s="183" t="s">
        <v>47</v>
      </c>
      <c r="F224" s="204" t="s">
        <v>317</v>
      </c>
      <c r="G224" s="204" t="s">
        <v>318</v>
      </c>
      <c r="H224" s="204" t="s">
        <v>62</v>
      </c>
      <c r="I224" s="204" t="s">
        <v>285</v>
      </c>
      <c r="J224" s="182"/>
    </row>
    <row r="225" spans="1:10" x14ac:dyDescent="0.3">
      <c r="A225" s="175" t="s">
        <v>71</v>
      </c>
      <c r="B225" s="184" t="s">
        <v>378</v>
      </c>
      <c r="C225" s="220" t="s">
        <v>105</v>
      </c>
      <c r="D225" s="187" t="s">
        <v>47</v>
      </c>
      <c r="E225" s="187" t="s">
        <v>47</v>
      </c>
      <c r="F225" s="187" t="s">
        <v>47</v>
      </c>
      <c r="G225" s="187" t="s">
        <v>47</v>
      </c>
      <c r="H225" s="182" t="s">
        <v>62</v>
      </c>
      <c r="I225" s="182" t="s">
        <v>285</v>
      </c>
      <c r="J225" s="182"/>
    </row>
    <row r="226" spans="1:10" x14ac:dyDescent="0.3">
      <c r="A226" s="175" t="s">
        <v>71</v>
      </c>
      <c r="B226" s="184" t="s">
        <v>378</v>
      </c>
      <c r="C226" s="220" t="s">
        <v>287</v>
      </c>
      <c r="D226" s="182" t="s">
        <v>77</v>
      </c>
      <c r="E226" s="182" t="s">
        <v>379</v>
      </c>
      <c r="F226" s="187" t="s">
        <v>47</v>
      </c>
      <c r="G226" s="187" t="s">
        <v>47</v>
      </c>
      <c r="H226" s="182" t="s">
        <v>62</v>
      </c>
      <c r="I226" s="182" t="s">
        <v>285</v>
      </c>
      <c r="J226" s="182"/>
    </row>
    <row r="227" spans="1:10" x14ac:dyDescent="0.3">
      <c r="A227" s="175" t="s">
        <v>71</v>
      </c>
      <c r="B227" s="184" t="s">
        <v>378</v>
      </c>
      <c r="C227" s="220" t="s">
        <v>288</v>
      </c>
      <c r="D227" s="187" t="s">
        <v>47</v>
      </c>
      <c r="E227" s="187" t="s">
        <v>47</v>
      </c>
      <c r="F227" s="187" t="s">
        <v>47</v>
      </c>
      <c r="G227" s="187" t="s">
        <v>47</v>
      </c>
      <c r="H227" s="182" t="s">
        <v>62</v>
      </c>
      <c r="I227" s="182" t="s">
        <v>285</v>
      </c>
      <c r="J227" s="182"/>
    </row>
    <row r="228" spans="1:10" x14ac:dyDescent="0.3">
      <c r="A228" s="175" t="s">
        <v>71</v>
      </c>
      <c r="B228" s="180" t="s">
        <v>380</v>
      </c>
      <c r="C228" s="181" t="s">
        <v>96</v>
      </c>
      <c r="D228" s="187" t="s">
        <v>47</v>
      </c>
      <c r="E228" s="187" t="s">
        <v>47</v>
      </c>
      <c r="F228" s="204" t="s">
        <v>317</v>
      </c>
      <c r="G228" s="204" t="s">
        <v>318</v>
      </c>
      <c r="H228" s="182" t="s">
        <v>62</v>
      </c>
      <c r="I228" s="182" t="s">
        <v>285</v>
      </c>
      <c r="J228" s="182"/>
    </row>
    <row r="229" spans="1:10" x14ac:dyDescent="0.3">
      <c r="A229" s="175" t="s">
        <v>71</v>
      </c>
      <c r="B229" s="180" t="s">
        <v>380</v>
      </c>
      <c r="C229" s="181" t="s">
        <v>105</v>
      </c>
      <c r="D229" s="187" t="s">
        <v>47</v>
      </c>
      <c r="E229" s="187" t="s">
        <v>47</v>
      </c>
      <c r="F229" s="187" t="s">
        <v>47</v>
      </c>
      <c r="G229" s="187" t="s">
        <v>47</v>
      </c>
      <c r="H229" s="182" t="s">
        <v>62</v>
      </c>
      <c r="I229" s="182" t="s">
        <v>285</v>
      </c>
      <c r="J229" s="182"/>
    </row>
    <row r="230" spans="1:10" x14ac:dyDescent="0.3">
      <c r="A230" s="175" t="s">
        <v>71</v>
      </c>
      <c r="B230" s="180" t="s">
        <v>380</v>
      </c>
      <c r="C230" s="181" t="s">
        <v>287</v>
      </c>
      <c r="D230" s="182" t="s">
        <v>77</v>
      </c>
      <c r="E230" s="182" t="s">
        <v>379</v>
      </c>
      <c r="F230" s="187" t="s">
        <v>47</v>
      </c>
      <c r="G230" s="187" t="s">
        <v>47</v>
      </c>
      <c r="H230" s="182" t="s">
        <v>62</v>
      </c>
      <c r="I230" s="182" t="s">
        <v>285</v>
      </c>
      <c r="J230" s="182"/>
    </row>
    <row r="231" spans="1:10" x14ac:dyDescent="0.3">
      <c r="A231" s="175" t="s">
        <v>71</v>
      </c>
      <c r="B231" s="180" t="s">
        <v>380</v>
      </c>
      <c r="C231" s="181" t="s">
        <v>288</v>
      </c>
      <c r="D231" s="187" t="s">
        <v>47</v>
      </c>
      <c r="E231" s="187" t="s">
        <v>47</v>
      </c>
      <c r="F231" s="187" t="s">
        <v>47</v>
      </c>
      <c r="G231" s="187" t="s">
        <v>47</v>
      </c>
      <c r="H231" s="182" t="s">
        <v>62</v>
      </c>
      <c r="I231" s="182" t="s">
        <v>285</v>
      </c>
      <c r="J231" s="182"/>
    </row>
    <row r="232" spans="1:10" x14ac:dyDescent="0.3">
      <c r="A232" s="175" t="s">
        <v>71</v>
      </c>
      <c r="B232" s="184" t="s">
        <v>381</v>
      </c>
      <c r="C232" s="220" t="s">
        <v>96</v>
      </c>
      <c r="D232" s="187" t="s">
        <v>47</v>
      </c>
      <c r="E232" s="187" t="s">
        <v>47</v>
      </c>
      <c r="F232" s="204" t="s">
        <v>317</v>
      </c>
      <c r="G232" s="204" t="s">
        <v>318</v>
      </c>
      <c r="H232" s="182" t="s">
        <v>62</v>
      </c>
      <c r="I232" s="182" t="s">
        <v>285</v>
      </c>
      <c r="J232" s="182"/>
    </row>
    <row r="233" spans="1:10" x14ac:dyDescent="0.3">
      <c r="A233" s="175" t="s">
        <v>71</v>
      </c>
      <c r="B233" s="184" t="s">
        <v>381</v>
      </c>
      <c r="C233" s="220" t="s">
        <v>105</v>
      </c>
      <c r="D233" s="187" t="s">
        <v>47</v>
      </c>
      <c r="E233" s="187" t="s">
        <v>47</v>
      </c>
      <c r="F233" s="187" t="s">
        <v>47</v>
      </c>
      <c r="G233" s="187" t="s">
        <v>47</v>
      </c>
      <c r="H233" s="182" t="s">
        <v>62</v>
      </c>
      <c r="I233" s="182" t="s">
        <v>285</v>
      </c>
      <c r="J233" s="182"/>
    </row>
    <row r="234" spans="1:10" x14ac:dyDescent="0.3">
      <c r="A234" s="175" t="s">
        <v>71</v>
      </c>
      <c r="B234" s="184" t="s">
        <v>381</v>
      </c>
      <c r="C234" s="220" t="s">
        <v>287</v>
      </c>
      <c r="D234" s="182" t="s">
        <v>77</v>
      </c>
      <c r="E234" s="182" t="s">
        <v>379</v>
      </c>
      <c r="F234" s="187" t="s">
        <v>47</v>
      </c>
      <c r="G234" s="187" t="s">
        <v>47</v>
      </c>
      <c r="H234" s="182" t="s">
        <v>62</v>
      </c>
      <c r="I234" s="182" t="s">
        <v>285</v>
      </c>
      <c r="J234" s="182"/>
    </row>
    <row r="235" spans="1:10" x14ac:dyDescent="0.3">
      <c r="A235" s="175" t="s">
        <v>71</v>
      </c>
      <c r="B235" s="184" t="s">
        <v>381</v>
      </c>
      <c r="C235" s="220" t="s">
        <v>288</v>
      </c>
      <c r="D235" s="187" t="s">
        <v>47</v>
      </c>
      <c r="E235" s="187" t="s">
        <v>47</v>
      </c>
      <c r="F235" s="187" t="s">
        <v>47</v>
      </c>
      <c r="G235" s="187" t="s">
        <v>47</v>
      </c>
      <c r="H235" s="182" t="s">
        <v>62</v>
      </c>
      <c r="I235" s="182" t="s">
        <v>285</v>
      </c>
      <c r="J235" s="182"/>
    </row>
    <row r="236" spans="1:10" x14ac:dyDescent="0.3">
      <c r="A236" s="175" t="s">
        <v>71</v>
      </c>
      <c r="B236" s="180" t="s">
        <v>382</v>
      </c>
      <c r="C236" s="181" t="s">
        <v>96</v>
      </c>
      <c r="D236" s="187" t="s">
        <v>47</v>
      </c>
      <c r="E236" s="187" t="s">
        <v>47</v>
      </c>
      <c r="F236" s="204" t="s">
        <v>317</v>
      </c>
      <c r="G236" s="204" t="s">
        <v>318</v>
      </c>
      <c r="H236" s="182" t="s">
        <v>62</v>
      </c>
      <c r="I236" s="182" t="s">
        <v>285</v>
      </c>
      <c r="J236" s="182"/>
    </row>
    <row r="237" spans="1:10" x14ac:dyDescent="0.3">
      <c r="A237" s="175" t="s">
        <v>71</v>
      </c>
      <c r="B237" s="180" t="s">
        <v>382</v>
      </c>
      <c r="C237" s="181" t="s">
        <v>105</v>
      </c>
      <c r="D237" s="187" t="s">
        <v>47</v>
      </c>
      <c r="E237" s="187" t="s">
        <v>47</v>
      </c>
      <c r="F237" s="187" t="s">
        <v>47</v>
      </c>
      <c r="G237" s="187" t="s">
        <v>47</v>
      </c>
      <c r="H237" s="182" t="s">
        <v>62</v>
      </c>
      <c r="I237" s="182" t="s">
        <v>285</v>
      </c>
      <c r="J237" s="182"/>
    </row>
    <row r="238" spans="1:10" x14ac:dyDescent="0.3">
      <c r="A238" s="175" t="s">
        <v>71</v>
      </c>
      <c r="B238" s="180" t="s">
        <v>382</v>
      </c>
      <c r="C238" s="181" t="s">
        <v>287</v>
      </c>
      <c r="D238" s="182" t="s">
        <v>77</v>
      </c>
      <c r="E238" s="182" t="s">
        <v>379</v>
      </c>
      <c r="F238" s="187" t="s">
        <v>47</v>
      </c>
      <c r="G238" s="187" t="s">
        <v>47</v>
      </c>
      <c r="H238" s="182" t="s">
        <v>62</v>
      </c>
      <c r="I238" s="182" t="s">
        <v>285</v>
      </c>
      <c r="J238" s="182"/>
    </row>
    <row r="239" spans="1:10" x14ac:dyDescent="0.3">
      <c r="A239" s="175" t="s">
        <v>71</v>
      </c>
      <c r="B239" s="180" t="s">
        <v>382</v>
      </c>
      <c r="C239" s="181" t="s">
        <v>288</v>
      </c>
      <c r="D239" s="187" t="s">
        <v>47</v>
      </c>
      <c r="E239" s="187" t="s">
        <v>47</v>
      </c>
      <c r="F239" s="187" t="s">
        <v>47</v>
      </c>
      <c r="G239" s="187" t="s">
        <v>47</v>
      </c>
      <c r="H239" s="182" t="s">
        <v>62</v>
      </c>
      <c r="I239" s="182" t="s">
        <v>285</v>
      </c>
      <c r="J239" s="182"/>
    </row>
    <row r="240" spans="1:10" x14ac:dyDescent="0.3">
      <c r="A240" s="175" t="s">
        <v>71</v>
      </c>
      <c r="B240" s="184" t="s">
        <v>383</v>
      </c>
      <c r="C240" s="220" t="s">
        <v>96</v>
      </c>
      <c r="D240" s="187" t="s">
        <v>47</v>
      </c>
      <c r="E240" s="187" t="s">
        <v>47</v>
      </c>
      <c r="F240" s="204" t="s">
        <v>317</v>
      </c>
      <c r="G240" s="204" t="s">
        <v>318</v>
      </c>
      <c r="H240" s="182" t="s">
        <v>62</v>
      </c>
      <c r="I240" s="182" t="s">
        <v>285</v>
      </c>
      <c r="J240" s="182"/>
    </row>
    <row r="241" spans="1:10" x14ac:dyDescent="0.3">
      <c r="A241" s="175" t="s">
        <v>71</v>
      </c>
      <c r="B241" s="184" t="s">
        <v>383</v>
      </c>
      <c r="C241" s="220" t="s">
        <v>105</v>
      </c>
      <c r="D241" s="187" t="s">
        <v>47</v>
      </c>
      <c r="E241" s="187" t="s">
        <v>47</v>
      </c>
      <c r="F241" s="187" t="s">
        <v>47</v>
      </c>
      <c r="G241" s="187" t="s">
        <v>47</v>
      </c>
      <c r="H241" s="182" t="s">
        <v>62</v>
      </c>
      <c r="I241" s="182" t="s">
        <v>285</v>
      </c>
      <c r="J241" s="182"/>
    </row>
    <row r="242" spans="1:10" x14ac:dyDescent="0.3">
      <c r="A242" s="175" t="s">
        <v>71</v>
      </c>
      <c r="B242" s="184" t="s">
        <v>383</v>
      </c>
      <c r="C242" s="220" t="s">
        <v>287</v>
      </c>
      <c r="D242" s="182" t="s">
        <v>77</v>
      </c>
      <c r="E242" s="182" t="s">
        <v>379</v>
      </c>
      <c r="F242" s="187" t="s">
        <v>47</v>
      </c>
      <c r="G242" s="187" t="s">
        <v>47</v>
      </c>
      <c r="H242" s="182" t="s">
        <v>62</v>
      </c>
      <c r="I242" s="182" t="s">
        <v>285</v>
      </c>
      <c r="J242" s="182"/>
    </row>
    <row r="243" spans="1:10" x14ac:dyDescent="0.3">
      <c r="A243" s="175" t="s">
        <v>71</v>
      </c>
      <c r="B243" s="184" t="s">
        <v>383</v>
      </c>
      <c r="C243" s="220" t="s">
        <v>288</v>
      </c>
      <c r="D243" s="187" t="s">
        <v>47</v>
      </c>
      <c r="E243" s="187" t="s">
        <v>47</v>
      </c>
      <c r="F243" s="187" t="s">
        <v>47</v>
      </c>
      <c r="G243" s="187" t="s">
        <v>47</v>
      </c>
      <c r="H243" s="182" t="s">
        <v>62</v>
      </c>
      <c r="I243" s="182" t="s">
        <v>285</v>
      </c>
      <c r="J243" s="182"/>
    </row>
    <row r="244" spans="1:10" x14ac:dyDescent="0.3">
      <c r="A244" s="175" t="s">
        <v>71</v>
      </c>
      <c r="B244" s="180" t="s">
        <v>384</v>
      </c>
      <c r="C244" s="181" t="s">
        <v>96</v>
      </c>
      <c r="D244" s="187" t="s">
        <v>47</v>
      </c>
      <c r="E244" s="187" t="s">
        <v>47</v>
      </c>
      <c r="F244" s="204" t="s">
        <v>317</v>
      </c>
      <c r="G244" s="204" t="s">
        <v>318</v>
      </c>
      <c r="H244" s="182" t="s">
        <v>62</v>
      </c>
      <c r="I244" s="182" t="s">
        <v>285</v>
      </c>
      <c r="J244" s="182"/>
    </row>
    <row r="245" spans="1:10" x14ac:dyDescent="0.3">
      <c r="A245" s="175" t="s">
        <v>71</v>
      </c>
      <c r="B245" s="180" t="s">
        <v>384</v>
      </c>
      <c r="C245" s="181" t="s">
        <v>105</v>
      </c>
      <c r="D245" s="187" t="s">
        <v>47</v>
      </c>
      <c r="E245" s="187" t="s">
        <v>47</v>
      </c>
      <c r="F245" s="187" t="s">
        <v>47</v>
      </c>
      <c r="G245" s="187" t="s">
        <v>47</v>
      </c>
      <c r="H245" s="182" t="s">
        <v>62</v>
      </c>
      <c r="I245" s="182" t="s">
        <v>285</v>
      </c>
      <c r="J245" s="182"/>
    </row>
    <row r="246" spans="1:10" x14ac:dyDescent="0.3">
      <c r="A246" s="175" t="s">
        <v>71</v>
      </c>
      <c r="B246" s="180" t="s">
        <v>384</v>
      </c>
      <c r="C246" s="181" t="s">
        <v>287</v>
      </c>
      <c r="D246" s="182" t="s">
        <v>77</v>
      </c>
      <c r="E246" s="182" t="s">
        <v>379</v>
      </c>
      <c r="F246" s="187" t="s">
        <v>47</v>
      </c>
      <c r="G246" s="187" t="s">
        <v>47</v>
      </c>
      <c r="H246" s="182" t="s">
        <v>62</v>
      </c>
      <c r="I246" s="182" t="s">
        <v>285</v>
      </c>
      <c r="J246" s="182"/>
    </row>
    <row r="247" spans="1:10" x14ac:dyDescent="0.3">
      <c r="A247" s="175" t="s">
        <v>71</v>
      </c>
      <c r="B247" s="180" t="s">
        <v>384</v>
      </c>
      <c r="C247" s="181" t="s">
        <v>288</v>
      </c>
      <c r="D247" s="187" t="s">
        <v>47</v>
      </c>
      <c r="E247" s="187" t="s">
        <v>47</v>
      </c>
      <c r="F247" s="187" t="s">
        <v>47</v>
      </c>
      <c r="G247" s="187" t="s">
        <v>47</v>
      </c>
      <c r="H247" s="182" t="s">
        <v>62</v>
      </c>
      <c r="I247" s="182" t="s">
        <v>285</v>
      </c>
      <c r="J247" s="182"/>
    </row>
    <row r="248" spans="1:10" x14ac:dyDescent="0.3">
      <c r="A248" s="175" t="s">
        <v>71</v>
      </c>
      <c r="B248" s="184" t="s">
        <v>385</v>
      </c>
      <c r="C248" s="220" t="s">
        <v>96</v>
      </c>
      <c r="D248" s="187" t="s">
        <v>47</v>
      </c>
      <c r="E248" s="187" t="s">
        <v>47</v>
      </c>
      <c r="F248" s="204" t="s">
        <v>317</v>
      </c>
      <c r="G248" s="204" t="s">
        <v>318</v>
      </c>
      <c r="H248" s="182" t="s">
        <v>62</v>
      </c>
      <c r="I248" s="182" t="s">
        <v>285</v>
      </c>
      <c r="J248" s="182"/>
    </row>
    <row r="249" spans="1:10" x14ac:dyDescent="0.3">
      <c r="A249" s="175" t="s">
        <v>71</v>
      </c>
      <c r="B249" s="184" t="s">
        <v>385</v>
      </c>
      <c r="C249" s="220" t="s">
        <v>105</v>
      </c>
      <c r="D249" s="187" t="s">
        <v>47</v>
      </c>
      <c r="E249" s="187" t="s">
        <v>47</v>
      </c>
      <c r="F249" s="187" t="s">
        <v>47</v>
      </c>
      <c r="G249" s="187" t="s">
        <v>47</v>
      </c>
      <c r="H249" s="182" t="s">
        <v>62</v>
      </c>
      <c r="I249" s="182" t="s">
        <v>285</v>
      </c>
      <c r="J249" s="182"/>
    </row>
    <row r="250" spans="1:10" x14ac:dyDescent="0.3">
      <c r="A250" s="175" t="s">
        <v>71</v>
      </c>
      <c r="B250" s="184" t="s">
        <v>385</v>
      </c>
      <c r="C250" s="220" t="s">
        <v>287</v>
      </c>
      <c r="D250" s="182" t="s">
        <v>77</v>
      </c>
      <c r="E250" s="182" t="s">
        <v>379</v>
      </c>
      <c r="F250" s="187" t="s">
        <v>47</v>
      </c>
      <c r="G250" s="187" t="s">
        <v>47</v>
      </c>
      <c r="H250" s="182" t="s">
        <v>62</v>
      </c>
      <c r="I250" s="182" t="s">
        <v>285</v>
      </c>
      <c r="J250" s="182"/>
    </row>
    <row r="251" spans="1:10" x14ac:dyDescent="0.3">
      <c r="A251" s="175" t="s">
        <v>71</v>
      </c>
      <c r="B251" s="184" t="s">
        <v>385</v>
      </c>
      <c r="C251" s="220" t="s">
        <v>288</v>
      </c>
      <c r="D251" s="187" t="s">
        <v>47</v>
      </c>
      <c r="E251" s="187" t="s">
        <v>47</v>
      </c>
      <c r="F251" s="187" t="s">
        <v>47</v>
      </c>
      <c r="G251" s="187" t="s">
        <v>47</v>
      </c>
      <c r="H251" s="182" t="s">
        <v>62</v>
      </c>
      <c r="I251" s="182" t="s">
        <v>285</v>
      </c>
      <c r="J251" s="182"/>
    </row>
    <row r="252" spans="1:10" x14ac:dyDescent="0.3">
      <c r="A252" s="175" t="s">
        <v>71</v>
      </c>
      <c r="B252" s="180" t="s">
        <v>386</v>
      </c>
      <c r="C252" s="181" t="s">
        <v>96</v>
      </c>
      <c r="D252" s="187" t="s">
        <v>47</v>
      </c>
      <c r="E252" s="187" t="s">
        <v>47</v>
      </c>
      <c r="F252" s="204" t="s">
        <v>317</v>
      </c>
      <c r="G252" s="204" t="s">
        <v>318</v>
      </c>
      <c r="H252" s="182" t="s">
        <v>62</v>
      </c>
      <c r="I252" s="182" t="s">
        <v>285</v>
      </c>
      <c r="J252" s="182"/>
    </row>
    <row r="253" spans="1:10" x14ac:dyDescent="0.3">
      <c r="A253" s="175" t="s">
        <v>71</v>
      </c>
      <c r="B253" s="180" t="s">
        <v>386</v>
      </c>
      <c r="C253" s="181" t="s">
        <v>105</v>
      </c>
      <c r="D253" s="187" t="s">
        <v>47</v>
      </c>
      <c r="E253" s="187" t="s">
        <v>47</v>
      </c>
      <c r="F253" s="187" t="s">
        <v>47</v>
      </c>
      <c r="G253" s="187" t="s">
        <v>47</v>
      </c>
      <c r="H253" s="182" t="s">
        <v>62</v>
      </c>
      <c r="I253" s="182" t="s">
        <v>285</v>
      </c>
      <c r="J253" s="182"/>
    </row>
    <row r="254" spans="1:10" x14ac:dyDescent="0.3">
      <c r="A254" s="175" t="s">
        <v>71</v>
      </c>
      <c r="B254" s="180" t="s">
        <v>386</v>
      </c>
      <c r="C254" s="181" t="s">
        <v>287</v>
      </c>
      <c r="D254" s="182" t="s">
        <v>77</v>
      </c>
      <c r="E254" s="182" t="s">
        <v>379</v>
      </c>
      <c r="F254" s="187" t="s">
        <v>47</v>
      </c>
      <c r="G254" s="187" t="s">
        <v>47</v>
      </c>
      <c r="H254" s="182" t="s">
        <v>62</v>
      </c>
      <c r="I254" s="182" t="s">
        <v>285</v>
      </c>
      <c r="J254" s="182"/>
    </row>
    <row r="255" spans="1:10" x14ac:dyDescent="0.3">
      <c r="A255" s="175" t="s">
        <v>71</v>
      </c>
      <c r="B255" s="180" t="s">
        <v>386</v>
      </c>
      <c r="C255" s="181" t="s">
        <v>288</v>
      </c>
      <c r="D255" s="187" t="s">
        <v>47</v>
      </c>
      <c r="E255" s="187" t="s">
        <v>47</v>
      </c>
      <c r="F255" s="187" t="s">
        <v>47</v>
      </c>
      <c r="G255" s="187" t="s">
        <v>47</v>
      </c>
      <c r="H255" s="182" t="s">
        <v>62</v>
      </c>
      <c r="I255" s="182" t="s">
        <v>285</v>
      </c>
      <c r="J255" s="182"/>
    </row>
    <row r="256" spans="1:10" x14ac:dyDescent="0.3">
      <c r="A256" s="175" t="s">
        <v>71</v>
      </c>
      <c r="B256" s="184" t="s">
        <v>387</v>
      </c>
      <c r="C256" s="220" t="s">
        <v>96</v>
      </c>
      <c r="D256" s="187" t="s">
        <v>47</v>
      </c>
      <c r="E256" s="187" t="s">
        <v>47</v>
      </c>
      <c r="F256" s="204" t="s">
        <v>317</v>
      </c>
      <c r="G256" s="204" t="s">
        <v>318</v>
      </c>
      <c r="H256" s="182" t="s">
        <v>62</v>
      </c>
      <c r="I256" s="182" t="s">
        <v>285</v>
      </c>
      <c r="J256" s="182"/>
    </row>
    <row r="257" spans="1:10" x14ac:dyDescent="0.3">
      <c r="A257" s="175" t="s">
        <v>71</v>
      </c>
      <c r="B257" s="184" t="s">
        <v>387</v>
      </c>
      <c r="C257" s="220" t="s">
        <v>105</v>
      </c>
      <c r="D257" s="187" t="s">
        <v>47</v>
      </c>
      <c r="E257" s="187" t="s">
        <v>47</v>
      </c>
      <c r="F257" s="187" t="s">
        <v>47</v>
      </c>
      <c r="G257" s="187" t="s">
        <v>47</v>
      </c>
      <c r="H257" s="182" t="s">
        <v>62</v>
      </c>
      <c r="I257" s="182" t="s">
        <v>285</v>
      </c>
      <c r="J257" s="182"/>
    </row>
    <row r="258" spans="1:10" x14ac:dyDescent="0.3">
      <c r="A258" s="175" t="s">
        <v>71</v>
      </c>
      <c r="B258" s="184" t="s">
        <v>387</v>
      </c>
      <c r="C258" s="220" t="s">
        <v>287</v>
      </c>
      <c r="D258" s="187" t="s">
        <v>47</v>
      </c>
      <c r="E258" s="187" t="s">
        <v>47</v>
      </c>
      <c r="F258" s="187" t="s">
        <v>47</v>
      </c>
      <c r="G258" s="187" t="s">
        <v>47</v>
      </c>
      <c r="H258" s="182" t="s">
        <v>62</v>
      </c>
      <c r="I258" s="182" t="s">
        <v>285</v>
      </c>
      <c r="J258" s="182"/>
    </row>
    <row r="259" spans="1:10" x14ac:dyDescent="0.3">
      <c r="A259" s="175" t="s">
        <v>71</v>
      </c>
      <c r="B259" s="184" t="s">
        <v>387</v>
      </c>
      <c r="C259" s="220" t="s">
        <v>288</v>
      </c>
      <c r="D259" s="187" t="s">
        <v>47</v>
      </c>
      <c r="E259" s="187" t="s">
        <v>47</v>
      </c>
      <c r="F259" s="187" t="s">
        <v>47</v>
      </c>
      <c r="G259" s="187" t="s">
        <v>47</v>
      </c>
      <c r="H259" s="182" t="s">
        <v>62</v>
      </c>
      <c r="I259" s="182" t="s">
        <v>285</v>
      </c>
      <c r="J259" s="182"/>
    </row>
    <row r="260" spans="1:10" x14ac:dyDescent="0.3">
      <c r="A260" s="175" t="s">
        <v>71</v>
      </c>
      <c r="B260" s="180" t="s">
        <v>371</v>
      </c>
      <c r="C260" s="181" t="s">
        <v>96</v>
      </c>
      <c r="D260" s="187" t="s">
        <v>47</v>
      </c>
      <c r="E260" s="187" t="s">
        <v>47</v>
      </c>
      <c r="F260" s="204" t="s">
        <v>317</v>
      </c>
      <c r="G260" s="204" t="s">
        <v>318</v>
      </c>
      <c r="H260" s="182" t="s">
        <v>62</v>
      </c>
      <c r="I260" s="182" t="s">
        <v>285</v>
      </c>
      <c r="J260" s="182"/>
    </row>
    <row r="261" spans="1:10" x14ac:dyDescent="0.3">
      <c r="A261" s="175" t="s">
        <v>71</v>
      </c>
      <c r="B261" s="180" t="s">
        <v>371</v>
      </c>
      <c r="C261" s="181" t="s">
        <v>105</v>
      </c>
      <c r="D261" s="187" t="s">
        <v>47</v>
      </c>
      <c r="E261" s="187" t="s">
        <v>47</v>
      </c>
      <c r="F261" s="187" t="s">
        <v>47</v>
      </c>
      <c r="G261" s="187" t="s">
        <v>47</v>
      </c>
      <c r="H261" s="182" t="s">
        <v>62</v>
      </c>
      <c r="I261" s="182" t="s">
        <v>285</v>
      </c>
      <c r="J261" s="182"/>
    </row>
    <row r="262" spans="1:10" x14ac:dyDescent="0.3">
      <c r="A262" s="175" t="s">
        <v>71</v>
      </c>
      <c r="B262" s="180" t="s">
        <v>371</v>
      </c>
      <c r="C262" s="181" t="s">
        <v>287</v>
      </c>
      <c r="D262" s="187" t="s">
        <v>47</v>
      </c>
      <c r="E262" s="187" t="s">
        <v>47</v>
      </c>
      <c r="F262" s="187" t="s">
        <v>47</v>
      </c>
      <c r="G262" s="187" t="s">
        <v>47</v>
      </c>
      <c r="H262" s="182" t="s">
        <v>62</v>
      </c>
      <c r="I262" s="182" t="s">
        <v>285</v>
      </c>
      <c r="J262" s="182"/>
    </row>
    <row r="263" spans="1:10" x14ac:dyDescent="0.3">
      <c r="A263" s="175" t="s">
        <v>71</v>
      </c>
      <c r="B263" s="180" t="s">
        <v>371</v>
      </c>
      <c r="C263" s="181" t="s">
        <v>288</v>
      </c>
      <c r="D263" s="187" t="s">
        <v>47</v>
      </c>
      <c r="E263" s="187" t="s">
        <v>47</v>
      </c>
      <c r="F263" s="187" t="s">
        <v>47</v>
      </c>
      <c r="G263" s="187" t="s">
        <v>47</v>
      </c>
      <c r="H263" s="182" t="s">
        <v>62</v>
      </c>
      <c r="I263" s="182" t="s">
        <v>285</v>
      </c>
      <c r="J263" s="182"/>
    </row>
    <row r="264" spans="1:10" x14ac:dyDescent="0.3">
      <c r="A264" s="175" t="s">
        <v>71</v>
      </c>
      <c r="B264" s="184" t="s">
        <v>388</v>
      </c>
      <c r="C264" s="220" t="s">
        <v>96</v>
      </c>
      <c r="D264" s="187" t="s">
        <v>47</v>
      </c>
      <c r="E264" s="187" t="s">
        <v>47</v>
      </c>
      <c r="F264" s="204" t="s">
        <v>317</v>
      </c>
      <c r="G264" s="204" t="s">
        <v>318</v>
      </c>
      <c r="H264" s="182" t="s">
        <v>62</v>
      </c>
      <c r="I264" s="182" t="s">
        <v>285</v>
      </c>
      <c r="J264" s="182"/>
    </row>
    <row r="265" spans="1:10" x14ac:dyDescent="0.3">
      <c r="A265" s="175" t="s">
        <v>71</v>
      </c>
      <c r="B265" s="184" t="s">
        <v>388</v>
      </c>
      <c r="C265" s="220" t="s">
        <v>105</v>
      </c>
      <c r="D265" s="187" t="s">
        <v>47</v>
      </c>
      <c r="E265" s="187" t="s">
        <v>47</v>
      </c>
      <c r="F265" s="187" t="s">
        <v>47</v>
      </c>
      <c r="G265" s="187" t="s">
        <v>47</v>
      </c>
      <c r="H265" s="182" t="s">
        <v>62</v>
      </c>
      <c r="I265" s="182" t="s">
        <v>285</v>
      </c>
      <c r="J265" s="182"/>
    </row>
    <row r="266" spans="1:10" x14ac:dyDescent="0.3">
      <c r="A266" s="175" t="s">
        <v>71</v>
      </c>
      <c r="B266" s="184" t="s">
        <v>388</v>
      </c>
      <c r="C266" s="220" t="s">
        <v>287</v>
      </c>
      <c r="D266" s="182" t="s">
        <v>77</v>
      </c>
      <c r="E266" s="182" t="s">
        <v>379</v>
      </c>
      <c r="F266" s="187" t="s">
        <v>47</v>
      </c>
      <c r="G266" s="187" t="s">
        <v>47</v>
      </c>
      <c r="H266" s="182" t="s">
        <v>62</v>
      </c>
      <c r="I266" s="182" t="s">
        <v>285</v>
      </c>
      <c r="J266" s="182"/>
    </row>
    <row r="267" spans="1:10" x14ac:dyDescent="0.3">
      <c r="A267" s="175" t="s">
        <v>71</v>
      </c>
      <c r="B267" s="184" t="s">
        <v>388</v>
      </c>
      <c r="C267" s="220" t="s">
        <v>288</v>
      </c>
      <c r="D267" s="187" t="s">
        <v>47</v>
      </c>
      <c r="E267" s="187" t="s">
        <v>47</v>
      </c>
      <c r="F267" s="187" t="s">
        <v>47</v>
      </c>
      <c r="G267" s="187" t="s">
        <v>47</v>
      </c>
      <c r="H267" s="182" t="s">
        <v>62</v>
      </c>
      <c r="I267" s="182" t="s">
        <v>285</v>
      </c>
      <c r="J267" s="182"/>
    </row>
    <row r="268" spans="1:10" x14ac:dyDescent="0.3">
      <c r="A268" s="175" t="s">
        <v>71</v>
      </c>
      <c r="B268" s="180" t="s">
        <v>389</v>
      </c>
      <c r="C268" s="181" t="s">
        <v>96</v>
      </c>
      <c r="D268" s="187" t="s">
        <v>47</v>
      </c>
      <c r="E268" s="187" t="s">
        <v>47</v>
      </c>
      <c r="F268" s="204" t="s">
        <v>317</v>
      </c>
      <c r="G268" s="204" t="s">
        <v>318</v>
      </c>
      <c r="H268" s="182" t="s">
        <v>62</v>
      </c>
      <c r="I268" s="182" t="s">
        <v>285</v>
      </c>
      <c r="J268" s="182"/>
    </row>
    <row r="269" spans="1:10" x14ac:dyDescent="0.3">
      <c r="A269" s="175" t="s">
        <v>71</v>
      </c>
      <c r="B269" s="180" t="s">
        <v>389</v>
      </c>
      <c r="C269" s="181" t="s">
        <v>105</v>
      </c>
      <c r="D269" s="187" t="s">
        <v>47</v>
      </c>
      <c r="E269" s="187" t="s">
        <v>47</v>
      </c>
      <c r="F269" s="187" t="s">
        <v>47</v>
      </c>
      <c r="G269" s="187" t="s">
        <v>47</v>
      </c>
      <c r="H269" s="182" t="s">
        <v>62</v>
      </c>
      <c r="I269" s="182" t="s">
        <v>285</v>
      </c>
      <c r="J269" s="182"/>
    </row>
    <row r="270" spans="1:10" x14ac:dyDescent="0.3">
      <c r="A270" s="175" t="s">
        <v>71</v>
      </c>
      <c r="B270" s="180" t="s">
        <v>389</v>
      </c>
      <c r="C270" s="181" t="s">
        <v>287</v>
      </c>
      <c r="D270" s="182" t="s">
        <v>77</v>
      </c>
      <c r="E270" s="182" t="s">
        <v>379</v>
      </c>
      <c r="F270" s="187" t="s">
        <v>47</v>
      </c>
      <c r="G270" s="187" t="s">
        <v>47</v>
      </c>
      <c r="H270" s="182" t="s">
        <v>62</v>
      </c>
      <c r="I270" s="182" t="s">
        <v>285</v>
      </c>
      <c r="J270" s="182"/>
    </row>
    <row r="271" spans="1:10" x14ac:dyDescent="0.3">
      <c r="A271" s="175" t="s">
        <v>71</v>
      </c>
      <c r="B271" s="180" t="s">
        <v>389</v>
      </c>
      <c r="C271" s="181" t="s">
        <v>288</v>
      </c>
      <c r="D271" s="187" t="s">
        <v>47</v>
      </c>
      <c r="E271" s="187" t="s">
        <v>47</v>
      </c>
      <c r="F271" s="187" t="s">
        <v>47</v>
      </c>
      <c r="G271" s="187" t="s">
        <v>47</v>
      </c>
      <c r="H271" s="182" t="s">
        <v>62</v>
      </c>
      <c r="I271" s="182" t="s">
        <v>285</v>
      </c>
      <c r="J271" s="182"/>
    </row>
    <row r="272" spans="1:10" x14ac:dyDescent="0.3">
      <c r="A272" s="175" t="s">
        <v>71</v>
      </c>
      <c r="B272" s="184" t="s">
        <v>390</v>
      </c>
      <c r="C272" s="220" t="s">
        <v>96</v>
      </c>
      <c r="D272" s="187" t="s">
        <v>47</v>
      </c>
      <c r="E272" s="187" t="s">
        <v>47</v>
      </c>
      <c r="F272" s="204" t="s">
        <v>317</v>
      </c>
      <c r="G272" s="204" t="s">
        <v>318</v>
      </c>
      <c r="H272" s="182" t="s">
        <v>62</v>
      </c>
      <c r="I272" s="182" t="s">
        <v>285</v>
      </c>
      <c r="J272" s="182"/>
    </row>
    <row r="273" spans="1:10" x14ac:dyDescent="0.3">
      <c r="A273" s="175" t="s">
        <v>71</v>
      </c>
      <c r="B273" s="184" t="s">
        <v>390</v>
      </c>
      <c r="C273" s="220" t="s">
        <v>105</v>
      </c>
      <c r="D273" s="187" t="s">
        <v>47</v>
      </c>
      <c r="E273" s="187" t="s">
        <v>47</v>
      </c>
      <c r="F273" s="187" t="s">
        <v>47</v>
      </c>
      <c r="G273" s="187" t="s">
        <v>47</v>
      </c>
      <c r="H273" s="182" t="s">
        <v>62</v>
      </c>
      <c r="I273" s="182" t="s">
        <v>285</v>
      </c>
      <c r="J273" s="182"/>
    </row>
    <row r="274" spans="1:10" x14ac:dyDescent="0.3">
      <c r="A274" s="175" t="s">
        <v>71</v>
      </c>
      <c r="B274" s="184" t="s">
        <v>390</v>
      </c>
      <c r="C274" s="220" t="s">
        <v>287</v>
      </c>
      <c r="D274" s="182" t="s">
        <v>77</v>
      </c>
      <c r="E274" s="182" t="s">
        <v>379</v>
      </c>
      <c r="F274" s="187" t="s">
        <v>47</v>
      </c>
      <c r="G274" s="187" t="s">
        <v>47</v>
      </c>
      <c r="H274" s="182" t="s">
        <v>62</v>
      </c>
      <c r="I274" s="182" t="s">
        <v>285</v>
      </c>
      <c r="J274" s="182"/>
    </row>
    <row r="275" spans="1:10" x14ac:dyDescent="0.3">
      <c r="A275" s="175" t="s">
        <v>71</v>
      </c>
      <c r="B275" s="184" t="s">
        <v>390</v>
      </c>
      <c r="C275" s="220" t="s">
        <v>288</v>
      </c>
      <c r="D275" s="187" t="s">
        <v>47</v>
      </c>
      <c r="E275" s="187" t="s">
        <v>47</v>
      </c>
      <c r="F275" s="187" t="s">
        <v>47</v>
      </c>
      <c r="G275" s="187" t="s">
        <v>47</v>
      </c>
      <c r="H275" s="182" t="s">
        <v>62</v>
      </c>
      <c r="I275" s="182" t="s">
        <v>285</v>
      </c>
      <c r="J275" s="182"/>
    </row>
    <row r="276" spans="1:10" x14ac:dyDescent="0.3">
      <c r="A276" s="175" t="s">
        <v>71</v>
      </c>
      <c r="B276" s="180" t="s">
        <v>391</v>
      </c>
      <c r="C276" s="181" t="s">
        <v>96</v>
      </c>
      <c r="D276" s="187" t="s">
        <v>47</v>
      </c>
      <c r="E276" s="187" t="s">
        <v>47</v>
      </c>
      <c r="F276" s="204" t="s">
        <v>317</v>
      </c>
      <c r="G276" s="204" t="s">
        <v>318</v>
      </c>
      <c r="H276" s="182" t="s">
        <v>62</v>
      </c>
      <c r="I276" s="182" t="s">
        <v>285</v>
      </c>
      <c r="J276" s="182"/>
    </row>
    <row r="277" spans="1:10" x14ac:dyDescent="0.3">
      <c r="A277" s="175" t="s">
        <v>71</v>
      </c>
      <c r="B277" s="180" t="s">
        <v>391</v>
      </c>
      <c r="C277" s="181" t="s">
        <v>105</v>
      </c>
      <c r="D277" s="187" t="s">
        <v>47</v>
      </c>
      <c r="E277" s="187" t="s">
        <v>47</v>
      </c>
      <c r="F277" s="187" t="s">
        <v>47</v>
      </c>
      <c r="G277" s="187" t="s">
        <v>47</v>
      </c>
      <c r="H277" s="182" t="s">
        <v>62</v>
      </c>
      <c r="I277" s="182" t="s">
        <v>285</v>
      </c>
      <c r="J277" s="182"/>
    </row>
    <row r="278" spans="1:10" x14ac:dyDescent="0.3">
      <c r="A278" s="175" t="s">
        <v>71</v>
      </c>
      <c r="B278" s="180" t="s">
        <v>391</v>
      </c>
      <c r="C278" s="181" t="s">
        <v>287</v>
      </c>
      <c r="D278" s="182" t="s">
        <v>77</v>
      </c>
      <c r="E278" s="182" t="s">
        <v>379</v>
      </c>
      <c r="F278" s="187" t="s">
        <v>47</v>
      </c>
      <c r="G278" s="187" t="s">
        <v>47</v>
      </c>
      <c r="H278" s="182" t="s">
        <v>62</v>
      </c>
      <c r="I278" s="182" t="s">
        <v>285</v>
      </c>
      <c r="J278" s="182"/>
    </row>
    <row r="279" spans="1:10" x14ac:dyDescent="0.3">
      <c r="A279" s="175" t="s">
        <v>71</v>
      </c>
      <c r="B279" s="180" t="s">
        <v>391</v>
      </c>
      <c r="C279" s="181" t="s">
        <v>288</v>
      </c>
      <c r="D279" s="187" t="s">
        <v>47</v>
      </c>
      <c r="E279" s="187" t="s">
        <v>47</v>
      </c>
      <c r="F279" s="187" t="s">
        <v>47</v>
      </c>
      <c r="G279" s="187" t="s">
        <v>47</v>
      </c>
      <c r="H279" s="182" t="s">
        <v>62</v>
      </c>
      <c r="I279" s="182" t="s">
        <v>285</v>
      </c>
      <c r="J279" s="182"/>
    </row>
    <row r="280" spans="1:10" x14ac:dyDescent="0.3">
      <c r="A280" s="175" t="s">
        <v>71</v>
      </c>
      <c r="B280" s="184" t="s">
        <v>392</v>
      </c>
      <c r="C280" s="220" t="s">
        <v>96</v>
      </c>
      <c r="D280" s="187" t="s">
        <v>47</v>
      </c>
      <c r="E280" s="187" t="s">
        <v>47</v>
      </c>
      <c r="F280" s="187" t="s">
        <v>47</v>
      </c>
      <c r="G280" s="187" t="s">
        <v>47</v>
      </c>
      <c r="H280" s="182" t="s">
        <v>62</v>
      </c>
      <c r="I280" s="182" t="s">
        <v>285</v>
      </c>
      <c r="J280" s="182"/>
    </row>
    <row r="281" spans="1:10" x14ac:dyDescent="0.3">
      <c r="A281" s="175" t="s">
        <v>71</v>
      </c>
      <c r="B281" s="184" t="s">
        <v>392</v>
      </c>
      <c r="C281" s="220" t="s">
        <v>105</v>
      </c>
      <c r="D281" s="187" t="s">
        <v>47</v>
      </c>
      <c r="E281" s="187" t="s">
        <v>47</v>
      </c>
      <c r="F281" s="187" t="s">
        <v>47</v>
      </c>
      <c r="G281" s="187" t="s">
        <v>47</v>
      </c>
      <c r="H281" s="182" t="s">
        <v>62</v>
      </c>
      <c r="I281" s="182" t="s">
        <v>285</v>
      </c>
      <c r="J281" s="182"/>
    </row>
    <row r="282" spans="1:10" x14ac:dyDescent="0.3">
      <c r="A282" s="175" t="s">
        <v>71</v>
      </c>
      <c r="B282" s="184" t="s">
        <v>392</v>
      </c>
      <c r="C282" s="220" t="s">
        <v>287</v>
      </c>
      <c r="D282" s="187" t="s">
        <v>47</v>
      </c>
      <c r="E282" s="187" t="s">
        <v>47</v>
      </c>
      <c r="F282" s="187" t="s">
        <v>47</v>
      </c>
      <c r="G282" s="187" t="s">
        <v>47</v>
      </c>
      <c r="H282" s="182" t="s">
        <v>62</v>
      </c>
      <c r="I282" s="182" t="s">
        <v>285</v>
      </c>
      <c r="J282" s="182"/>
    </row>
    <row r="283" spans="1:10" x14ac:dyDescent="0.3">
      <c r="A283" s="175" t="s">
        <v>71</v>
      </c>
      <c r="B283" s="184" t="s">
        <v>392</v>
      </c>
      <c r="C283" s="220" t="s">
        <v>288</v>
      </c>
      <c r="D283" s="187" t="s">
        <v>47</v>
      </c>
      <c r="E283" s="187" t="s">
        <v>47</v>
      </c>
      <c r="F283" s="187" t="s">
        <v>47</v>
      </c>
      <c r="G283" s="187" t="s">
        <v>47</v>
      </c>
      <c r="H283" s="182" t="s">
        <v>62</v>
      </c>
      <c r="I283" s="182" t="s">
        <v>285</v>
      </c>
      <c r="J283" s="182"/>
    </row>
    <row r="284" spans="1:10" x14ac:dyDescent="0.3">
      <c r="A284" s="175" t="s">
        <v>71</v>
      </c>
      <c r="B284" s="180" t="s">
        <v>393</v>
      </c>
      <c r="C284" s="181" t="s">
        <v>96</v>
      </c>
      <c r="D284" s="187" t="s">
        <v>47</v>
      </c>
      <c r="E284" s="187" t="s">
        <v>47</v>
      </c>
      <c r="F284" s="187" t="s">
        <v>47</v>
      </c>
      <c r="G284" s="187" t="s">
        <v>47</v>
      </c>
      <c r="H284" s="182" t="s">
        <v>62</v>
      </c>
      <c r="I284" s="182" t="s">
        <v>285</v>
      </c>
      <c r="J284" s="182"/>
    </row>
    <row r="285" spans="1:10" x14ac:dyDescent="0.3">
      <c r="A285" s="175" t="s">
        <v>71</v>
      </c>
      <c r="B285" s="180" t="s">
        <v>393</v>
      </c>
      <c r="C285" s="181" t="s">
        <v>105</v>
      </c>
      <c r="D285" s="187" t="s">
        <v>47</v>
      </c>
      <c r="E285" s="187" t="s">
        <v>47</v>
      </c>
      <c r="F285" s="187" t="s">
        <v>47</v>
      </c>
      <c r="G285" s="187" t="s">
        <v>47</v>
      </c>
      <c r="H285" s="182" t="s">
        <v>62</v>
      </c>
      <c r="I285" s="182" t="s">
        <v>285</v>
      </c>
      <c r="J285" s="182"/>
    </row>
    <row r="286" spans="1:10" x14ac:dyDescent="0.3">
      <c r="A286" s="175" t="s">
        <v>71</v>
      </c>
      <c r="B286" s="180" t="s">
        <v>393</v>
      </c>
      <c r="C286" s="181" t="s">
        <v>287</v>
      </c>
      <c r="D286" s="187" t="s">
        <v>47</v>
      </c>
      <c r="E286" s="187" t="s">
        <v>47</v>
      </c>
      <c r="F286" s="187" t="s">
        <v>47</v>
      </c>
      <c r="G286" s="187" t="s">
        <v>47</v>
      </c>
      <c r="H286" s="182" t="s">
        <v>62</v>
      </c>
      <c r="I286" s="182" t="s">
        <v>285</v>
      </c>
      <c r="J286" s="182"/>
    </row>
    <row r="287" spans="1:10" x14ac:dyDescent="0.3">
      <c r="A287" s="175" t="s">
        <v>71</v>
      </c>
      <c r="B287" s="180" t="s">
        <v>393</v>
      </c>
      <c r="C287" s="181" t="s">
        <v>288</v>
      </c>
      <c r="D287" s="187" t="s">
        <v>47</v>
      </c>
      <c r="E287" s="187" t="s">
        <v>47</v>
      </c>
      <c r="F287" s="187" t="s">
        <v>47</v>
      </c>
      <c r="G287" s="187" t="s">
        <v>47</v>
      </c>
      <c r="H287" s="182" t="s">
        <v>62</v>
      </c>
      <c r="I287" s="182" t="s">
        <v>285</v>
      </c>
      <c r="J287" s="182"/>
    </row>
    <row r="288" spans="1:10" x14ac:dyDescent="0.3">
      <c r="A288" s="175" t="s">
        <v>71</v>
      </c>
      <c r="B288" s="184" t="s">
        <v>394</v>
      </c>
      <c r="C288" s="220" t="s">
        <v>96</v>
      </c>
      <c r="D288" s="187" t="s">
        <v>47</v>
      </c>
      <c r="E288" s="187" t="s">
        <v>47</v>
      </c>
      <c r="F288" s="187" t="s">
        <v>47</v>
      </c>
      <c r="G288" s="187" t="s">
        <v>47</v>
      </c>
      <c r="H288" s="182" t="s">
        <v>62</v>
      </c>
      <c r="I288" s="182" t="s">
        <v>285</v>
      </c>
      <c r="J288" s="182"/>
    </row>
    <row r="289" spans="1:10" x14ac:dyDescent="0.3">
      <c r="A289" s="175" t="s">
        <v>71</v>
      </c>
      <c r="B289" s="184" t="s">
        <v>394</v>
      </c>
      <c r="C289" s="220" t="s">
        <v>105</v>
      </c>
      <c r="D289" s="187" t="s">
        <v>47</v>
      </c>
      <c r="E289" s="187" t="s">
        <v>47</v>
      </c>
      <c r="F289" s="187" t="s">
        <v>47</v>
      </c>
      <c r="G289" s="187" t="s">
        <v>47</v>
      </c>
      <c r="H289" s="182" t="s">
        <v>62</v>
      </c>
      <c r="I289" s="182" t="s">
        <v>285</v>
      </c>
      <c r="J289" s="182"/>
    </row>
    <row r="290" spans="1:10" x14ac:dyDescent="0.3">
      <c r="A290" s="175" t="s">
        <v>71</v>
      </c>
      <c r="B290" s="184" t="s">
        <v>394</v>
      </c>
      <c r="C290" s="220" t="s">
        <v>287</v>
      </c>
      <c r="D290" s="187" t="s">
        <v>47</v>
      </c>
      <c r="E290" s="187" t="s">
        <v>47</v>
      </c>
      <c r="F290" s="187" t="s">
        <v>47</v>
      </c>
      <c r="G290" s="187" t="s">
        <v>47</v>
      </c>
      <c r="H290" s="182" t="s">
        <v>62</v>
      </c>
      <c r="I290" s="182" t="s">
        <v>285</v>
      </c>
      <c r="J290" s="182"/>
    </row>
    <row r="291" spans="1:10" x14ac:dyDescent="0.3">
      <c r="A291" s="175" t="s">
        <v>71</v>
      </c>
      <c r="B291" s="180" t="s">
        <v>395</v>
      </c>
      <c r="C291" s="181" t="s">
        <v>96</v>
      </c>
      <c r="D291" s="187" t="s">
        <v>47</v>
      </c>
      <c r="E291" s="187" t="s">
        <v>47</v>
      </c>
      <c r="F291" s="187" t="s">
        <v>47</v>
      </c>
      <c r="G291" s="187" t="s">
        <v>47</v>
      </c>
      <c r="H291" s="182" t="s">
        <v>62</v>
      </c>
      <c r="I291" s="182" t="s">
        <v>285</v>
      </c>
      <c r="J291" s="182"/>
    </row>
    <row r="292" spans="1:10" x14ac:dyDescent="0.3">
      <c r="A292" s="175" t="s">
        <v>71</v>
      </c>
      <c r="B292" s="180" t="s">
        <v>395</v>
      </c>
      <c r="C292" s="181" t="s">
        <v>105</v>
      </c>
      <c r="D292" s="187" t="s">
        <v>47</v>
      </c>
      <c r="E292" s="187" t="s">
        <v>47</v>
      </c>
      <c r="F292" s="187" t="s">
        <v>47</v>
      </c>
      <c r="G292" s="187" t="s">
        <v>47</v>
      </c>
      <c r="H292" s="182" t="s">
        <v>62</v>
      </c>
      <c r="I292" s="182" t="s">
        <v>285</v>
      </c>
      <c r="J292" s="182"/>
    </row>
    <row r="293" spans="1:10" x14ac:dyDescent="0.3">
      <c r="A293" s="175" t="s">
        <v>71</v>
      </c>
      <c r="B293" s="180" t="s">
        <v>395</v>
      </c>
      <c r="C293" s="181" t="s">
        <v>287</v>
      </c>
      <c r="D293" s="182" t="s">
        <v>77</v>
      </c>
      <c r="E293" s="182" t="s">
        <v>350</v>
      </c>
      <c r="F293" s="187" t="s">
        <v>47</v>
      </c>
      <c r="G293" s="187" t="s">
        <v>47</v>
      </c>
      <c r="H293" s="182" t="s">
        <v>62</v>
      </c>
      <c r="I293" s="182" t="s">
        <v>285</v>
      </c>
      <c r="J293" s="182"/>
    </row>
    <row r="294" spans="1:10" x14ac:dyDescent="0.3">
      <c r="A294" s="175" t="s">
        <v>71</v>
      </c>
      <c r="B294" s="180" t="s">
        <v>395</v>
      </c>
      <c r="C294" s="181" t="s">
        <v>288</v>
      </c>
      <c r="D294" s="182" t="s">
        <v>77</v>
      </c>
      <c r="E294" s="182" t="s">
        <v>396</v>
      </c>
      <c r="F294" s="187" t="s">
        <v>47</v>
      </c>
      <c r="G294" s="187" t="s">
        <v>47</v>
      </c>
      <c r="H294" s="187" t="s">
        <v>47</v>
      </c>
      <c r="I294" s="187" t="s">
        <v>47</v>
      </c>
      <c r="J294" s="182"/>
    </row>
    <row r="295" spans="1:10" x14ac:dyDescent="0.3">
      <c r="A295" s="175" t="s">
        <v>71</v>
      </c>
      <c r="B295" s="180" t="s">
        <v>395</v>
      </c>
      <c r="C295" s="181" t="s">
        <v>125</v>
      </c>
      <c r="D295" s="182" t="s">
        <v>77</v>
      </c>
      <c r="E295" s="182" t="s">
        <v>396</v>
      </c>
      <c r="F295" s="187" t="s">
        <v>47</v>
      </c>
      <c r="G295" s="187" t="s">
        <v>47</v>
      </c>
      <c r="H295" s="187" t="s">
        <v>47</v>
      </c>
      <c r="I295" s="187" t="s">
        <v>47</v>
      </c>
      <c r="J295" s="182"/>
    </row>
    <row r="296" spans="1:10" x14ac:dyDescent="0.3">
      <c r="A296" s="175" t="s">
        <v>71</v>
      </c>
      <c r="B296" s="180" t="s">
        <v>395</v>
      </c>
      <c r="C296" s="181" t="s">
        <v>397</v>
      </c>
      <c r="D296" s="182" t="s">
        <v>77</v>
      </c>
      <c r="E296" s="182" t="s">
        <v>396</v>
      </c>
      <c r="F296" s="187" t="s">
        <v>47</v>
      </c>
      <c r="G296" s="187" t="s">
        <v>47</v>
      </c>
      <c r="H296" s="187" t="s">
        <v>47</v>
      </c>
      <c r="I296" s="187" t="s">
        <v>47</v>
      </c>
      <c r="J296" s="182"/>
    </row>
    <row r="297" spans="1:10" x14ac:dyDescent="0.3">
      <c r="A297" s="175" t="s">
        <v>71</v>
      </c>
      <c r="B297" s="184" t="s">
        <v>398</v>
      </c>
      <c r="C297" s="220" t="s">
        <v>96</v>
      </c>
      <c r="D297" s="187" t="s">
        <v>47</v>
      </c>
      <c r="E297" s="187" t="s">
        <v>47</v>
      </c>
      <c r="F297" s="187" t="s">
        <v>47</v>
      </c>
      <c r="G297" s="187" t="s">
        <v>47</v>
      </c>
      <c r="H297" s="182" t="s">
        <v>62</v>
      </c>
      <c r="I297" s="182" t="s">
        <v>285</v>
      </c>
      <c r="J297" s="182"/>
    </row>
    <row r="298" spans="1:10" x14ac:dyDescent="0.3">
      <c r="A298" s="175" t="s">
        <v>71</v>
      </c>
      <c r="B298" s="184" t="s">
        <v>398</v>
      </c>
      <c r="C298" s="220" t="s">
        <v>105</v>
      </c>
      <c r="D298" s="182" t="s">
        <v>77</v>
      </c>
      <c r="E298" s="182" t="s">
        <v>399</v>
      </c>
      <c r="F298" s="187" t="s">
        <v>47</v>
      </c>
      <c r="G298" s="187" t="s">
        <v>47</v>
      </c>
      <c r="H298" s="182" t="s">
        <v>62</v>
      </c>
      <c r="I298" s="182" t="s">
        <v>285</v>
      </c>
      <c r="J298" s="182"/>
    </row>
    <row r="299" spans="1:10" x14ac:dyDescent="0.3">
      <c r="A299" s="175" t="s">
        <v>71</v>
      </c>
      <c r="B299" s="184" t="s">
        <v>398</v>
      </c>
      <c r="C299" s="220" t="s">
        <v>287</v>
      </c>
      <c r="D299" s="182" t="s">
        <v>77</v>
      </c>
      <c r="E299" s="182" t="s">
        <v>399</v>
      </c>
      <c r="F299" s="187" t="s">
        <v>47</v>
      </c>
      <c r="G299" s="187" t="s">
        <v>47</v>
      </c>
      <c r="H299" s="182" t="s">
        <v>62</v>
      </c>
      <c r="I299" s="182" t="s">
        <v>285</v>
      </c>
      <c r="J299" s="182"/>
    </row>
    <row r="300" spans="1:10" x14ac:dyDescent="0.3">
      <c r="A300" s="175" t="s">
        <v>71</v>
      </c>
      <c r="B300" s="184" t="s">
        <v>398</v>
      </c>
      <c r="C300" s="220" t="s">
        <v>288</v>
      </c>
      <c r="D300" s="182" t="s">
        <v>77</v>
      </c>
      <c r="E300" s="182" t="s">
        <v>400</v>
      </c>
      <c r="F300" s="187" t="s">
        <v>47</v>
      </c>
      <c r="G300" s="187" t="s">
        <v>47</v>
      </c>
      <c r="H300" s="182" t="s">
        <v>62</v>
      </c>
      <c r="I300" s="182" t="s">
        <v>285</v>
      </c>
      <c r="J300" s="182"/>
    </row>
    <row r="301" spans="1:10" x14ac:dyDescent="0.3">
      <c r="A301" s="175" t="s">
        <v>71</v>
      </c>
      <c r="B301" s="184" t="s">
        <v>398</v>
      </c>
      <c r="C301" s="220" t="s">
        <v>125</v>
      </c>
      <c r="D301" s="182" t="s">
        <v>77</v>
      </c>
      <c r="E301" s="182" t="s">
        <v>400</v>
      </c>
      <c r="F301" s="187" t="s">
        <v>47</v>
      </c>
      <c r="G301" s="187" t="s">
        <v>47</v>
      </c>
      <c r="H301" s="187" t="s">
        <v>47</v>
      </c>
      <c r="I301" s="187" t="s">
        <v>47</v>
      </c>
      <c r="J301" s="182"/>
    </row>
    <row r="302" spans="1:10" x14ac:dyDescent="0.3">
      <c r="A302" s="175" t="s">
        <v>71</v>
      </c>
      <c r="B302" s="180" t="s">
        <v>401</v>
      </c>
      <c r="C302" s="181" t="s">
        <v>96</v>
      </c>
      <c r="D302" s="187" t="s">
        <v>47</v>
      </c>
      <c r="E302" s="187" t="s">
        <v>47</v>
      </c>
      <c r="F302" s="187" t="s">
        <v>47</v>
      </c>
      <c r="G302" s="187" t="s">
        <v>47</v>
      </c>
      <c r="H302" s="187" t="s">
        <v>47</v>
      </c>
      <c r="I302" s="187" t="s">
        <v>47</v>
      </c>
      <c r="J302" s="182"/>
    </row>
    <row r="303" spans="1:10" x14ac:dyDescent="0.3">
      <c r="A303" s="175" t="s">
        <v>71</v>
      </c>
      <c r="B303" s="180" t="s">
        <v>402</v>
      </c>
      <c r="C303" s="181" t="s">
        <v>105</v>
      </c>
      <c r="D303" s="187" t="s">
        <v>47</v>
      </c>
      <c r="E303" s="187" t="s">
        <v>47</v>
      </c>
      <c r="F303" s="187" t="s">
        <v>47</v>
      </c>
      <c r="G303" s="187" t="s">
        <v>47</v>
      </c>
      <c r="H303" s="187" t="s">
        <v>47</v>
      </c>
      <c r="I303" s="187" t="s">
        <v>47</v>
      </c>
      <c r="J303" s="182"/>
    </row>
    <row r="304" spans="1:10" x14ac:dyDescent="0.3">
      <c r="A304" s="175" t="s">
        <v>71</v>
      </c>
      <c r="B304" s="180" t="s">
        <v>402</v>
      </c>
      <c r="C304" s="181" t="s">
        <v>287</v>
      </c>
      <c r="D304" s="182" t="s">
        <v>77</v>
      </c>
      <c r="E304" s="182" t="s">
        <v>403</v>
      </c>
      <c r="F304" s="187" t="s">
        <v>47</v>
      </c>
      <c r="G304" s="187" t="s">
        <v>47</v>
      </c>
      <c r="H304" s="187" t="s">
        <v>47</v>
      </c>
      <c r="I304" s="187" t="s">
        <v>47</v>
      </c>
      <c r="J304" s="182"/>
    </row>
    <row r="305" spans="1:10" x14ac:dyDescent="0.3">
      <c r="A305" s="175" t="s">
        <v>71</v>
      </c>
      <c r="B305" s="180" t="s">
        <v>402</v>
      </c>
      <c r="C305" s="181" t="s">
        <v>288</v>
      </c>
      <c r="D305" s="182" t="s">
        <v>77</v>
      </c>
      <c r="E305" s="182" t="s">
        <v>404</v>
      </c>
      <c r="F305" s="187" t="s">
        <v>47</v>
      </c>
      <c r="G305" s="187" t="s">
        <v>47</v>
      </c>
      <c r="H305" s="187" t="s">
        <v>47</v>
      </c>
      <c r="I305" s="187" t="s">
        <v>47</v>
      </c>
      <c r="J305" s="182"/>
    </row>
    <row r="306" spans="1:10" x14ac:dyDescent="0.3">
      <c r="A306" s="175" t="s">
        <v>71</v>
      </c>
      <c r="B306" s="180" t="s">
        <v>402</v>
      </c>
      <c r="C306" s="227" t="s">
        <v>125</v>
      </c>
      <c r="D306" s="182" t="s">
        <v>77</v>
      </c>
      <c r="E306" s="182" t="s">
        <v>404</v>
      </c>
      <c r="F306" s="187" t="s">
        <v>47</v>
      </c>
      <c r="G306" s="187" t="s">
        <v>47</v>
      </c>
      <c r="H306" s="187" t="s">
        <v>47</v>
      </c>
      <c r="I306" s="187" t="s">
        <v>47</v>
      </c>
      <c r="J306" s="182"/>
    </row>
    <row r="307" spans="1:10" x14ac:dyDescent="0.3">
      <c r="A307" s="175" t="s">
        <v>71</v>
      </c>
      <c r="B307" s="184" t="s">
        <v>405</v>
      </c>
      <c r="C307" s="220" t="s">
        <v>283</v>
      </c>
      <c r="D307" s="182" t="s">
        <v>77</v>
      </c>
      <c r="E307" s="182" t="s">
        <v>404</v>
      </c>
      <c r="F307" s="187" t="s">
        <v>47</v>
      </c>
      <c r="G307" s="187" t="s">
        <v>47</v>
      </c>
      <c r="H307" s="187" t="s">
        <v>47</v>
      </c>
      <c r="I307" s="187" t="s">
        <v>47</v>
      </c>
      <c r="J307" s="182"/>
    </row>
    <row r="308" spans="1:10" x14ac:dyDescent="0.3">
      <c r="A308" s="175" t="s">
        <v>71</v>
      </c>
      <c r="B308" s="180" t="s">
        <v>406</v>
      </c>
      <c r="C308" s="181" t="s">
        <v>288</v>
      </c>
      <c r="D308" s="182" t="s">
        <v>77</v>
      </c>
      <c r="E308" s="182" t="s">
        <v>407</v>
      </c>
      <c r="F308" s="187" t="s">
        <v>47</v>
      </c>
      <c r="G308" s="187" t="s">
        <v>47</v>
      </c>
      <c r="H308" s="187" t="s">
        <v>47</v>
      </c>
      <c r="I308" s="187" t="s">
        <v>47</v>
      </c>
      <c r="J308" s="182"/>
    </row>
    <row r="309" spans="1:10" x14ac:dyDescent="0.3">
      <c r="A309" s="175" t="s">
        <v>71</v>
      </c>
      <c r="B309" s="180" t="s">
        <v>406</v>
      </c>
      <c r="C309" s="227" t="s">
        <v>125</v>
      </c>
      <c r="D309" s="182" t="s">
        <v>77</v>
      </c>
      <c r="E309" s="182" t="s">
        <v>407</v>
      </c>
      <c r="F309" s="187" t="s">
        <v>47</v>
      </c>
      <c r="G309" s="187" t="s">
        <v>47</v>
      </c>
      <c r="H309" s="187" t="s">
        <v>47</v>
      </c>
      <c r="I309" s="187" t="s">
        <v>47</v>
      </c>
      <c r="J309" s="182"/>
    </row>
    <row r="310" spans="1:10" x14ac:dyDescent="0.3">
      <c r="A310" s="175" t="s">
        <v>71</v>
      </c>
      <c r="B310" s="180" t="s">
        <v>408</v>
      </c>
      <c r="C310" s="181" t="s">
        <v>283</v>
      </c>
      <c r="D310" s="182" t="s">
        <v>77</v>
      </c>
      <c r="E310" s="182" t="s">
        <v>407</v>
      </c>
      <c r="F310" s="187" t="s">
        <v>47</v>
      </c>
      <c r="G310" s="187" t="s">
        <v>47</v>
      </c>
      <c r="H310" s="187" t="s">
        <v>47</v>
      </c>
      <c r="I310" s="187" t="s">
        <v>47</v>
      </c>
      <c r="J310" s="182"/>
    </row>
    <row r="311" spans="1:10" x14ac:dyDescent="0.3">
      <c r="A311" s="175" t="s">
        <v>71</v>
      </c>
      <c r="B311" s="184" t="s">
        <v>409</v>
      </c>
      <c r="C311" s="220" t="s">
        <v>288</v>
      </c>
      <c r="D311" s="182" t="s">
        <v>77</v>
      </c>
      <c r="E311" s="182" t="s">
        <v>407</v>
      </c>
      <c r="F311" s="187" t="s">
        <v>47</v>
      </c>
      <c r="G311" s="187" t="s">
        <v>47</v>
      </c>
      <c r="H311" s="187" t="s">
        <v>47</v>
      </c>
      <c r="I311" s="187" t="s">
        <v>47</v>
      </c>
      <c r="J311" s="182"/>
    </row>
    <row r="312" spans="1:10" x14ac:dyDescent="0.3">
      <c r="A312" s="175" t="s">
        <v>71</v>
      </c>
      <c r="B312" s="184" t="s">
        <v>409</v>
      </c>
      <c r="C312" s="228" t="s">
        <v>125</v>
      </c>
      <c r="D312" s="182" t="s">
        <v>77</v>
      </c>
      <c r="E312" s="182" t="s">
        <v>407</v>
      </c>
      <c r="F312" s="187" t="s">
        <v>47</v>
      </c>
      <c r="G312" s="187" t="s">
        <v>47</v>
      </c>
      <c r="H312" s="187" t="s">
        <v>47</v>
      </c>
      <c r="I312" s="187" t="s">
        <v>47</v>
      </c>
      <c r="J312" s="182"/>
    </row>
    <row r="313" spans="1:10" x14ac:dyDescent="0.3">
      <c r="A313" s="175" t="s">
        <v>71</v>
      </c>
      <c r="B313" s="184" t="s">
        <v>410</v>
      </c>
      <c r="C313" s="220" t="s">
        <v>283</v>
      </c>
      <c r="D313" s="182" t="s">
        <v>77</v>
      </c>
      <c r="E313" s="182" t="s">
        <v>407</v>
      </c>
      <c r="F313" s="187" t="s">
        <v>47</v>
      </c>
      <c r="G313" s="187" t="s">
        <v>47</v>
      </c>
      <c r="H313" s="187" t="s">
        <v>47</v>
      </c>
      <c r="I313" s="187" t="s">
        <v>47</v>
      </c>
      <c r="J313" s="182"/>
    </row>
    <row r="314" spans="1:10" x14ac:dyDescent="0.3">
      <c r="A314" s="175" t="s">
        <v>71</v>
      </c>
      <c r="B314" s="180" t="s">
        <v>411</v>
      </c>
      <c r="C314" s="181" t="s">
        <v>288</v>
      </c>
      <c r="D314" s="182" t="s">
        <v>77</v>
      </c>
      <c r="E314" s="182" t="s">
        <v>407</v>
      </c>
      <c r="F314" s="187" t="s">
        <v>47</v>
      </c>
      <c r="G314" s="187" t="s">
        <v>47</v>
      </c>
      <c r="H314" s="187" t="s">
        <v>47</v>
      </c>
      <c r="I314" s="187" t="s">
        <v>47</v>
      </c>
      <c r="J314" s="182"/>
    </row>
    <row r="315" spans="1:10" x14ac:dyDescent="0.3">
      <c r="A315" s="175" t="s">
        <v>71</v>
      </c>
      <c r="B315" s="180" t="s">
        <v>411</v>
      </c>
      <c r="C315" s="227" t="s">
        <v>125</v>
      </c>
      <c r="D315" s="182" t="s">
        <v>77</v>
      </c>
      <c r="E315" s="182" t="s">
        <v>407</v>
      </c>
      <c r="F315" s="187" t="s">
        <v>47</v>
      </c>
      <c r="G315" s="187" t="s">
        <v>47</v>
      </c>
      <c r="H315" s="187" t="s">
        <v>47</v>
      </c>
      <c r="I315" s="187" t="s">
        <v>47</v>
      </c>
      <c r="J315" s="182"/>
    </row>
    <row r="316" spans="1:10" x14ac:dyDescent="0.3">
      <c r="A316" s="175" t="s">
        <v>71</v>
      </c>
      <c r="B316" s="180" t="s">
        <v>412</v>
      </c>
      <c r="C316" s="181" t="s">
        <v>283</v>
      </c>
      <c r="D316" s="182" t="s">
        <v>77</v>
      </c>
      <c r="E316" s="182" t="s">
        <v>407</v>
      </c>
      <c r="F316" s="187" t="s">
        <v>47</v>
      </c>
      <c r="G316" s="187" t="s">
        <v>47</v>
      </c>
      <c r="H316" s="187" t="s">
        <v>47</v>
      </c>
      <c r="I316" s="187" t="s">
        <v>47</v>
      </c>
      <c r="J316" s="182"/>
    </row>
    <row r="317" spans="1:10" x14ac:dyDescent="0.3">
      <c r="A317" s="175" t="s">
        <v>71</v>
      </c>
      <c r="B317" s="184" t="s">
        <v>413</v>
      </c>
      <c r="C317" s="220" t="s">
        <v>288</v>
      </c>
      <c r="D317" s="182" t="s">
        <v>77</v>
      </c>
      <c r="E317" s="182" t="s">
        <v>407</v>
      </c>
      <c r="F317" s="187" t="s">
        <v>47</v>
      </c>
      <c r="G317" s="187" t="s">
        <v>47</v>
      </c>
      <c r="H317" s="187" t="s">
        <v>47</v>
      </c>
      <c r="I317" s="187" t="s">
        <v>47</v>
      </c>
      <c r="J317" s="182"/>
    </row>
    <row r="318" spans="1:10" x14ac:dyDescent="0.3">
      <c r="A318" s="175" t="s">
        <v>71</v>
      </c>
      <c r="B318" s="184" t="s">
        <v>413</v>
      </c>
      <c r="C318" s="228" t="s">
        <v>125</v>
      </c>
      <c r="D318" s="182" t="s">
        <v>77</v>
      </c>
      <c r="E318" s="182" t="s">
        <v>407</v>
      </c>
      <c r="F318" s="187" t="s">
        <v>47</v>
      </c>
      <c r="G318" s="187" t="s">
        <v>47</v>
      </c>
      <c r="H318" s="187" t="s">
        <v>47</v>
      </c>
      <c r="I318" s="187" t="s">
        <v>47</v>
      </c>
      <c r="J318" s="182"/>
    </row>
    <row r="319" spans="1:10" x14ac:dyDescent="0.3">
      <c r="A319" s="175" t="s">
        <v>71</v>
      </c>
      <c r="B319" s="184" t="s">
        <v>414</v>
      </c>
      <c r="C319" s="220" t="s">
        <v>283</v>
      </c>
      <c r="D319" s="182" t="s">
        <v>77</v>
      </c>
      <c r="E319" s="182" t="s">
        <v>407</v>
      </c>
      <c r="F319" s="187" t="s">
        <v>47</v>
      </c>
      <c r="G319" s="187" t="s">
        <v>47</v>
      </c>
      <c r="H319" s="187" t="s">
        <v>47</v>
      </c>
      <c r="I319" s="187" t="s">
        <v>47</v>
      </c>
      <c r="J319" s="182"/>
    </row>
    <row r="320" spans="1:10" x14ac:dyDescent="0.3">
      <c r="A320" s="175" t="s">
        <v>71</v>
      </c>
      <c r="B320" s="180" t="s">
        <v>415</v>
      </c>
      <c r="C320" s="181" t="s">
        <v>288</v>
      </c>
      <c r="D320" s="182" t="s">
        <v>77</v>
      </c>
      <c r="E320" s="182" t="s">
        <v>407</v>
      </c>
      <c r="F320" s="187" t="s">
        <v>47</v>
      </c>
      <c r="G320" s="187" t="s">
        <v>47</v>
      </c>
      <c r="H320" s="187" t="s">
        <v>47</v>
      </c>
      <c r="I320" s="187" t="s">
        <v>47</v>
      </c>
      <c r="J320" s="182"/>
    </row>
    <row r="321" spans="1:10" x14ac:dyDescent="0.3">
      <c r="A321" s="175" t="s">
        <v>71</v>
      </c>
      <c r="B321" s="180" t="s">
        <v>415</v>
      </c>
      <c r="C321" s="227" t="s">
        <v>125</v>
      </c>
      <c r="D321" s="182" t="s">
        <v>77</v>
      </c>
      <c r="E321" s="182" t="s">
        <v>407</v>
      </c>
      <c r="F321" s="187" t="s">
        <v>47</v>
      </c>
      <c r="G321" s="187" t="s">
        <v>47</v>
      </c>
      <c r="H321" s="187" t="s">
        <v>47</v>
      </c>
      <c r="I321" s="187" t="s">
        <v>47</v>
      </c>
      <c r="J321" s="182"/>
    </row>
    <row r="322" spans="1:10" x14ac:dyDescent="0.3">
      <c r="A322" s="175" t="s">
        <v>71</v>
      </c>
      <c r="B322" s="180" t="s">
        <v>416</v>
      </c>
      <c r="C322" s="181" t="s">
        <v>283</v>
      </c>
      <c r="D322" s="182" t="s">
        <v>77</v>
      </c>
      <c r="E322" s="182" t="s">
        <v>407</v>
      </c>
      <c r="F322" s="187" t="s">
        <v>47</v>
      </c>
      <c r="G322" s="187" t="s">
        <v>47</v>
      </c>
      <c r="H322" s="187" t="s">
        <v>47</v>
      </c>
      <c r="I322" s="187" t="s">
        <v>47</v>
      </c>
      <c r="J322" s="182"/>
    </row>
    <row r="323" spans="1:10" x14ac:dyDescent="0.3">
      <c r="A323" s="175" t="s">
        <v>71</v>
      </c>
      <c r="B323" s="184" t="s">
        <v>417</v>
      </c>
      <c r="C323" s="220" t="s">
        <v>288</v>
      </c>
      <c r="D323" s="182" t="s">
        <v>77</v>
      </c>
      <c r="E323" s="182" t="s">
        <v>407</v>
      </c>
      <c r="F323" s="187" t="s">
        <v>47</v>
      </c>
      <c r="G323" s="187" t="s">
        <v>47</v>
      </c>
      <c r="H323" s="187" t="s">
        <v>47</v>
      </c>
      <c r="I323" s="187" t="s">
        <v>47</v>
      </c>
      <c r="J323" s="182"/>
    </row>
    <row r="324" spans="1:10" x14ac:dyDescent="0.3">
      <c r="A324" s="175" t="s">
        <v>71</v>
      </c>
      <c r="B324" s="184" t="s">
        <v>417</v>
      </c>
      <c r="C324" s="228" t="s">
        <v>125</v>
      </c>
      <c r="D324" s="182" t="s">
        <v>77</v>
      </c>
      <c r="E324" s="182" t="s">
        <v>407</v>
      </c>
      <c r="F324" s="187" t="s">
        <v>47</v>
      </c>
      <c r="G324" s="187" t="s">
        <v>47</v>
      </c>
      <c r="H324" s="187" t="s">
        <v>47</v>
      </c>
      <c r="I324" s="187" t="s">
        <v>47</v>
      </c>
      <c r="J324" s="182"/>
    </row>
    <row r="325" spans="1:10" x14ac:dyDescent="0.3">
      <c r="A325" s="175" t="s">
        <v>71</v>
      </c>
      <c r="B325" s="184" t="s">
        <v>418</v>
      </c>
      <c r="C325" s="220" t="s">
        <v>283</v>
      </c>
      <c r="D325" s="182" t="s">
        <v>77</v>
      </c>
      <c r="E325" s="182" t="s">
        <v>407</v>
      </c>
      <c r="F325" s="187" t="s">
        <v>47</v>
      </c>
      <c r="G325" s="187" t="s">
        <v>47</v>
      </c>
      <c r="H325" s="187" t="s">
        <v>47</v>
      </c>
      <c r="I325" s="187" t="s">
        <v>47</v>
      </c>
      <c r="J325" s="182"/>
    </row>
    <row r="326" spans="1:10" x14ac:dyDescent="0.3">
      <c r="A326" s="175" t="s">
        <v>71</v>
      </c>
      <c r="B326" s="180" t="s">
        <v>419</v>
      </c>
      <c r="C326" s="181" t="s">
        <v>288</v>
      </c>
      <c r="D326" s="182" t="s">
        <v>77</v>
      </c>
      <c r="E326" s="182" t="s">
        <v>407</v>
      </c>
      <c r="F326" s="187" t="s">
        <v>47</v>
      </c>
      <c r="G326" s="187" t="s">
        <v>47</v>
      </c>
      <c r="H326" s="187" t="s">
        <v>47</v>
      </c>
      <c r="I326" s="187" t="s">
        <v>47</v>
      </c>
      <c r="J326" s="182"/>
    </row>
    <row r="327" spans="1:10" x14ac:dyDescent="0.3">
      <c r="A327" s="175" t="s">
        <v>71</v>
      </c>
      <c r="B327" s="180" t="s">
        <v>419</v>
      </c>
      <c r="C327" s="227" t="s">
        <v>125</v>
      </c>
      <c r="D327" s="182" t="s">
        <v>77</v>
      </c>
      <c r="E327" s="182" t="s">
        <v>407</v>
      </c>
      <c r="F327" s="187" t="s">
        <v>47</v>
      </c>
      <c r="G327" s="187" t="s">
        <v>47</v>
      </c>
      <c r="H327" s="187" t="s">
        <v>47</v>
      </c>
      <c r="I327" s="187" t="s">
        <v>47</v>
      </c>
      <c r="J327" s="182"/>
    </row>
    <row r="328" spans="1:10" x14ac:dyDescent="0.3">
      <c r="A328" s="175" t="s">
        <v>71</v>
      </c>
      <c r="B328" s="180" t="s">
        <v>420</v>
      </c>
      <c r="C328" s="181" t="s">
        <v>283</v>
      </c>
      <c r="D328" s="182" t="s">
        <v>77</v>
      </c>
      <c r="E328" s="182" t="s">
        <v>407</v>
      </c>
      <c r="F328" s="187" t="s">
        <v>47</v>
      </c>
      <c r="G328" s="187" t="s">
        <v>47</v>
      </c>
      <c r="H328" s="187" t="s">
        <v>47</v>
      </c>
      <c r="I328" s="187" t="s">
        <v>47</v>
      </c>
      <c r="J328" s="182"/>
    </row>
    <row r="329" spans="1:10" x14ac:dyDescent="0.3">
      <c r="A329" s="175" t="s">
        <v>71</v>
      </c>
      <c r="B329" s="184" t="s">
        <v>421</v>
      </c>
      <c r="C329" s="220" t="s">
        <v>288</v>
      </c>
      <c r="D329" s="182" t="s">
        <v>77</v>
      </c>
      <c r="E329" s="182" t="s">
        <v>407</v>
      </c>
      <c r="F329" s="187" t="s">
        <v>47</v>
      </c>
      <c r="G329" s="187" t="s">
        <v>47</v>
      </c>
      <c r="H329" s="187" t="s">
        <v>47</v>
      </c>
      <c r="I329" s="187" t="s">
        <v>47</v>
      </c>
      <c r="J329" s="182"/>
    </row>
    <row r="330" spans="1:10" x14ac:dyDescent="0.3">
      <c r="A330" s="175" t="s">
        <v>71</v>
      </c>
      <c r="B330" s="184" t="s">
        <v>421</v>
      </c>
      <c r="C330" s="228" t="s">
        <v>125</v>
      </c>
      <c r="D330" s="182" t="s">
        <v>77</v>
      </c>
      <c r="E330" s="182" t="s">
        <v>407</v>
      </c>
      <c r="F330" s="187" t="s">
        <v>47</v>
      </c>
      <c r="G330" s="187" t="s">
        <v>47</v>
      </c>
      <c r="H330" s="187" t="s">
        <v>47</v>
      </c>
      <c r="I330" s="187" t="s">
        <v>47</v>
      </c>
      <c r="J330" s="182"/>
    </row>
    <row r="331" spans="1:10" x14ac:dyDescent="0.3">
      <c r="A331" s="175" t="s">
        <v>71</v>
      </c>
      <c r="B331" s="184" t="s">
        <v>422</v>
      </c>
      <c r="C331" s="220" t="s">
        <v>283</v>
      </c>
      <c r="D331" s="182" t="s">
        <v>77</v>
      </c>
      <c r="E331" s="182" t="s">
        <v>407</v>
      </c>
      <c r="F331" s="187" t="s">
        <v>47</v>
      </c>
      <c r="G331" s="187" t="s">
        <v>47</v>
      </c>
      <c r="H331" s="187" t="s">
        <v>47</v>
      </c>
      <c r="I331" s="187" t="s">
        <v>47</v>
      </c>
      <c r="J331" s="182"/>
    </row>
    <row r="332" spans="1:10" x14ac:dyDescent="0.3">
      <c r="A332" s="175" t="s">
        <v>71</v>
      </c>
      <c r="B332" s="180" t="s">
        <v>423</v>
      </c>
      <c r="C332" s="181" t="s">
        <v>288</v>
      </c>
      <c r="D332" s="182" t="s">
        <v>77</v>
      </c>
      <c r="E332" s="182" t="s">
        <v>407</v>
      </c>
      <c r="F332" s="187" t="s">
        <v>47</v>
      </c>
      <c r="G332" s="187" t="s">
        <v>47</v>
      </c>
      <c r="H332" s="187" t="s">
        <v>47</v>
      </c>
      <c r="I332" s="187" t="s">
        <v>47</v>
      </c>
      <c r="J332" s="182"/>
    </row>
    <row r="333" spans="1:10" x14ac:dyDescent="0.3">
      <c r="A333" s="175" t="s">
        <v>71</v>
      </c>
      <c r="B333" s="180" t="s">
        <v>423</v>
      </c>
      <c r="C333" s="227" t="s">
        <v>125</v>
      </c>
      <c r="D333" s="182" t="s">
        <v>77</v>
      </c>
      <c r="E333" s="182" t="s">
        <v>407</v>
      </c>
      <c r="F333" s="187" t="s">
        <v>47</v>
      </c>
      <c r="G333" s="187" t="s">
        <v>47</v>
      </c>
      <c r="H333" s="187" t="s">
        <v>47</v>
      </c>
      <c r="I333" s="187" t="s">
        <v>47</v>
      </c>
      <c r="J333" s="182"/>
    </row>
    <row r="334" spans="1:10" x14ac:dyDescent="0.3">
      <c r="A334" s="175" t="s">
        <v>71</v>
      </c>
      <c r="B334" s="180" t="s">
        <v>424</v>
      </c>
      <c r="C334" s="181" t="s">
        <v>283</v>
      </c>
      <c r="D334" s="182" t="s">
        <v>77</v>
      </c>
      <c r="E334" s="182" t="s">
        <v>407</v>
      </c>
      <c r="F334" s="187" t="s">
        <v>47</v>
      </c>
      <c r="G334" s="187" t="s">
        <v>47</v>
      </c>
      <c r="H334" s="187" t="s">
        <v>47</v>
      </c>
      <c r="I334" s="187" t="s">
        <v>47</v>
      </c>
      <c r="J334" s="182"/>
    </row>
    <row r="335" spans="1:10" x14ac:dyDescent="0.3">
      <c r="A335" s="229" t="s">
        <v>71</v>
      </c>
      <c r="B335" s="184" t="s">
        <v>425</v>
      </c>
      <c r="C335" s="185" t="s">
        <v>293</v>
      </c>
      <c r="D335" s="187" t="s">
        <v>47</v>
      </c>
      <c r="E335" s="187" t="s">
        <v>47</v>
      </c>
      <c r="F335" s="187" t="s">
        <v>47</v>
      </c>
      <c r="G335" s="187" t="s">
        <v>47</v>
      </c>
      <c r="H335" s="216" t="s">
        <v>62</v>
      </c>
      <c r="I335" s="216" t="s">
        <v>285</v>
      </c>
      <c r="J335" s="182"/>
    </row>
    <row r="336" spans="1:10" x14ac:dyDescent="0.3">
      <c r="A336" s="229" t="s">
        <v>71</v>
      </c>
      <c r="B336" s="184" t="s">
        <v>425</v>
      </c>
      <c r="C336" s="186" t="s">
        <v>125</v>
      </c>
      <c r="D336" s="187" t="s">
        <v>47</v>
      </c>
      <c r="E336" s="187" t="s">
        <v>47</v>
      </c>
      <c r="F336" s="187" t="s">
        <v>47</v>
      </c>
      <c r="G336" s="187" t="s">
        <v>47</v>
      </c>
      <c r="H336" s="216" t="s">
        <v>62</v>
      </c>
      <c r="I336" s="216" t="s">
        <v>285</v>
      </c>
      <c r="J336" s="182"/>
    </row>
    <row r="337" spans="1:10" x14ac:dyDescent="0.3">
      <c r="A337" s="175" t="s">
        <v>71</v>
      </c>
      <c r="B337" s="180" t="s">
        <v>426</v>
      </c>
      <c r="C337" s="230" t="s">
        <v>283</v>
      </c>
      <c r="D337" s="187" t="s">
        <v>47</v>
      </c>
      <c r="E337" s="187" t="s">
        <v>47</v>
      </c>
      <c r="F337" s="187" t="s">
        <v>47</v>
      </c>
      <c r="G337" s="187" t="s">
        <v>47</v>
      </c>
      <c r="H337" s="182" t="s">
        <v>62</v>
      </c>
      <c r="I337" s="182" t="s">
        <v>285</v>
      </c>
      <c r="J337" s="182"/>
    </row>
    <row r="338" spans="1:10" x14ac:dyDescent="0.3">
      <c r="A338" s="175" t="s">
        <v>71</v>
      </c>
      <c r="B338" s="184" t="s">
        <v>427</v>
      </c>
      <c r="C338" s="231" t="s">
        <v>283</v>
      </c>
      <c r="D338" s="187" t="s">
        <v>47</v>
      </c>
      <c r="E338" s="187" t="s">
        <v>47</v>
      </c>
      <c r="F338" s="187" t="s">
        <v>47</v>
      </c>
      <c r="G338" s="187" t="s">
        <v>47</v>
      </c>
      <c r="H338" s="182" t="s">
        <v>62</v>
      </c>
      <c r="I338" s="182" t="s">
        <v>285</v>
      </c>
      <c r="J338" s="182"/>
    </row>
    <row r="339" spans="1:10" x14ac:dyDescent="0.3">
      <c r="A339" s="175" t="s">
        <v>71</v>
      </c>
      <c r="B339" s="180" t="s">
        <v>428</v>
      </c>
      <c r="C339" s="230" t="s">
        <v>283</v>
      </c>
      <c r="D339" s="187" t="s">
        <v>47</v>
      </c>
      <c r="E339" s="187" t="s">
        <v>47</v>
      </c>
      <c r="F339" s="187" t="s">
        <v>47</v>
      </c>
      <c r="G339" s="187" t="s">
        <v>47</v>
      </c>
      <c r="H339" s="182" t="s">
        <v>62</v>
      </c>
      <c r="I339" s="182" t="s">
        <v>285</v>
      </c>
      <c r="J339" s="182"/>
    </row>
    <row r="340" spans="1:10" x14ac:dyDescent="0.3">
      <c r="A340" s="175" t="s">
        <v>71</v>
      </c>
      <c r="B340" s="184" t="s">
        <v>429</v>
      </c>
      <c r="C340" s="220" t="s">
        <v>96</v>
      </c>
      <c r="D340" s="187" t="s">
        <v>47</v>
      </c>
      <c r="E340" s="187" t="s">
        <v>47</v>
      </c>
      <c r="F340" s="187" t="s">
        <v>47</v>
      </c>
      <c r="G340" s="187" t="s">
        <v>47</v>
      </c>
      <c r="H340" s="182" t="s">
        <v>62</v>
      </c>
      <c r="I340" s="182" t="s">
        <v>285</v>
      </c>
      <c r="J340" s="182"/>
    </row>
    <row r="341" spans="1:10" x14ac:dyDescent="0.3">
      <c r="A341" s="196" t="s">
        <v>71</v>
      </c>
      <c r="B341" s="197" t="s">
        <v>429</v>
      </c>
      <c r="C341" s="232" t="s">
        <v>125</v>
      </c>
      <c r="D341" s="211" t="s">
        <v>47</v>
      </c>
      <c r="E341" s="211" t="s">
        <v>47</v>
      </c>
      <c r="F341" s="211" t="s">
        <v>47</v>
      </c>
      <c r="G341" s="211" t="s">
        <v>47</v>
      </c>
      <c r="H341" s="199" t="s">
        <v>62</v>
      </c>
      <c r="I341" s="199" t="s">
        <v>285</v>
      </c>
      <c r="J341" s="182"/>
    </row>
    <row r="342" spans="1:10" x14ac:dyDescent="0.3">
      <c r="A342" s="233" t="s">
        <v>67</v>
      </c>
      <c r="B342" s="202" t="s">
        <v>430</v>
      </c>
      <c r="C342" s="224" t="s">
        <v>96</v>
      </c>
      <c r="D342" s="204" t="s">
        <v>69</v>
      </c>
      <c r="E342" s="204" t="s">
        <v>318</v>
      </c>
      <c r="F342" s="204" t="s">
        <v>317</v>
      </c>
      <c r="G342" s="204" t="s">
        <v>318</v>
      </c>
      <c r="H342" s="204" t="s">
        <v>62</v>
      </c>
      <c r="I342" s="204" t="s">
        <v>285</v>
      </c>
      <c r="J342" s="182"/>
    </row>
    <row r="343" spans="1:10" x14ac:dyDescent="0.3">
      <c r="A343" s="234" t="s">
        <v>67</v>
      </c>
      <c r="B343" s="180" t="s">
        <v>430</v>
      </c>
      <c r="C343" s="181" t="s">
        <v>105</v>
      </c>
      <c r="D343" s="182" t="s">
        <v>69</v>
      </c>
      <c r="E343" s="182" t="s">
        <v>318</v>
      </c>
      <c r="F343" s="187" t="s">
        <v>47</v>
      </c>
      <c r="G343" s="187" t="s">
        <v>47</v>
      </c>
      <c r="H343" s="182" t="s">
        <v>62</v>
      </c>
      <c r="I343" s="182" t="s">
        <v>285</v>
      </c>
      <c r="J343" s="182"/>
    </row>
    <row r="344" spans="1:10" x14ac:dyDescent="0.3">
      <c r="A344" s="234" t="s">
        <v>67</v>
      </c>
      <c r="B344" s="180" t="s">
        <v>430</v>
      </c>
      <c r="C344" s="181" t="s">
        <v>287</v>
      </c>
      <c r="D344" s="182" t="s">
        <v>69</v>
      </c>
      <c r="E344" s="182" t="s">
        <v>431</v>
      </c>
      <c r="F344" s="187" t="s">
        <v>47</v>
      </c>
      <c r="G344" s="187" t="s">
        <v>47</v>
      </c>
      <c r="H344" s="182" t="s">
        <v>62</v>
      </c>
      <c r="I344" s="182" t="s">
        <v>285</v>
      </c>
      <c r="J344" s="182"/>
    </row>
    <row r="345" spans="1:10" x14ac:dyDescent="0.3">
      <c r="A345" s="234" t="s">
        <v>67</v>
      </c>
      <c r="B345" s="180" t="s">
        <v>430</v>
      </c>
      <c r="C345" s="181" t="s">
        <v>288</v>
      </c>
      <c r="D345" s="187" t="s">
        <v>47</v>
      </c>
      <c r="E345" s="187" t="s">
        <v>47</v>
      </c>
      <c r="F345" s="187" t="s">
        <v>47</v>
      </c>
      <c r="G345" s="187" t="s">
        <v>47</v>
      </c>
      <c r="H345" s="182" t="s">
        <v>62</v>
      </c>
      <c r="I345" s="182" t="s">
        <v>285</v>
      </c>
      <c r="J345" s="182"/>
    </row>
    <row r="346" spans="1:10" x14ac:dyDescent="0.3">
      <c r="A346" s="234" t="s">
        <v>67</v>
      </c>
      <c r="B346" s="180" t="s">
        <v>430</v>
      </c>
      <c r="C346" s="181" t="s">
        <v>125</v>
      </c>
      <c r="D346" s="187" t="s">
        <v>47</v>
      </c>
      <c r="E346" s="187" t="s">
        <v>47</v>
      </c>
      <c r="F346" s="187" t="s">
        <v>47</v>
      </c>
      <c r="G346" s="187" t="s">
        <v>47</v>
      </c>
      <c r="H346" s="182" t="s">
        <v>62</v>
      </c>
      <c r="I346" s="182" t="s">
        <v>285</v>
      </c>
      <c r="J346" s="182"/>
    </row>
    <row r="347" spans="1:10" x14ac:dyDescent="0.3">
      <c r="A347" s="234" t="s">
        <v>67</v>
      </c>
      <c r="B347" s="180" t="s">
        <v>430</v>
      </c>
      <c r="C347" s="181" t="s">
        <v>146</v>
      </c>
      <c r="D347" s="182" t="s">
        <v>69</v>
      </c>
      <c r="E347" s="182" t="s">
        <v>318</v>
      </c>
      <c r="F347" s="187" t="s">
        <v>47</v>
      </c>
      <c r="G347" s="187" t="s">
        <v>47</v>
      </c>
      <c r="H347" s="187" t="s">
        <v>47</v>
      </c>
      <c r="I347" s="187" t="s">
        <v>47</v>
      </c>
      <c r="J347" s="182"/>
    </row>
    <row r="348" spans="1:10" x14ac:dyDescent="0.3">
      <c r="A348" s="234" t="s">
        <v>67</v>
      </c>
      <c r="B348" s="184" t="s">
        <v>432</v>
      </c>
      <c r="C348" s="220" t="s">
        <v>288</v>
      </c>
      <c r="D348" s="182" t="s">
        <v>69</v>
      </c>
      <c r="E348" s="182" t="s">
        <v>433</v>
      </c>
      <c r="F348" s="187" t="s">
        <v>47</v>
      </c>
      <c r="G348" s="187" t="s">
        <v>47</v>
      </c>
      <c r="H348" s="182" t="s">
        <v>62</v>
      </c>
      <c r="I348" s="182" t="s">
        <v>285</v>
      </c>
      <c r="J348" s="182"/>
    </row>
    <row r="349" spans="1:10" x14ac:dyDescent="0.3">
      <c r="A349" s="234" t="s">
        <v>67</v>
      </c>
      <c r="B349" s="184" t="s">
        <v>432</v>
      </c>
      <c r="C349" s="220" t="s">
        <v>125</v>
      </c>
      <c r="D349" s="182" t="s">
        <v>69</v>
      </c>
      <c r="E349" s="182" t="s">
        <v>433</v>
      </c>
      <c r="F349" s="187" t="s">
        <v>47</v>
      </c>
      <c r="G349" s="187" t="s">
        <v>47</v>
      </c>
      <c r="H349" s="182" t="s">
        <v>62</v>
      </c>
      <c r="I349" s="182" t="s">
        <v>285</v>
      </c>
      <c r="J349" s="182"/>
    </row>
    <row r="350" spans="1:10" x14ac:dyDescent="0.3">
      <c r="A350" s="234" t="s">
        <v>67</v>
      </c>
      <c r="B350" s="180" t="s">
        <v>434</v>
      </c>
      <c r="C350" s="181" t="s">
        <v>96</v>
      </c>
      <c r="D350" s="204" t="s">
        <v>69</v>
      </c>
      <c r="E350" s="204" t="s">
        <v>318</v>
      </c>
      <c r="F350" s="204" t="s">
        <v>317</v>
      </c>
      <c r="G350" s="204" t="s">
        <v>318</v>
      </c>
      <c r="H350" s="182" t="s">
        <v>62</v>
      </c>
      <c r="I350" s="182" t="s">
        <v>285</v>
      </c>
      <c r="J350" s="182"/>
    </row>
    <row r="351" spans="1:10" x14ac:dyDescent="0.3">
      <c r="A351" s="234" t="s">
        <v>67</v>
      </c>
      <c r="B351" s="180" t="s">
        <v>434</v>
      </c>
      <c r="C351" s="181" t="s">
        <v>105</v>
      </c>
      <c r="D351" s="182" t="s">
        <v>69</v>
      </c>
      <c r="E351" s="182" t="s">
        <v>318</v>
      </c>
      <c r="F351" s="187" t="s">
        <v>47</v>
      </c>
      <c r="G351" s="187" t="s">
        <v>47</v>
      </c>
      <c r="H351" s="182" t="s">
        <v>62</v>
      </c>
      <c r="I351" s="182" t="s">
        <v>285</v>
      </c>
      <c r="J351" s="182"/>
    </row>
    <row r="352" spans="1:10" x14ac:dyDescent="0.3">
      <c r="A352" s="234" t="s">
        <v>67</v>
      </c>
      <c r="B352" s="180" t="s">
        <v>434</v>
      </c>
      <c r="C352" s="181" t="s">
        <v>287</v>
      </c>
      <c r="D352" s="182" t="s">
        <v>69</v>
      </c>
      <c r="E352" s="182" t="s">
        <v>431</v>
      </c>
      <c r="F352" s="187" t="s">
        <v>47</v>
      </c>
      <c r="G352" s="187" t="s">
        <v>47</v>
      </c>
      <c r="H352" s="182" t="s">
        <v>62</v>
      </c>
      <c r="I352" s="182" t="s">
        <v>285</v>
      </c>
      <c r="J352" s="182"/>
    </row>
    <row r="353" spans="1:10" x14ac:dyDescent="0.3">
      <c r="A353" s="234" t="s">
        <v>67</v>
      </c>
      <c r="B353" s="180" t="s">
        <v>434</v>
      </c>
      <c r="C353" s="181" t="s">
        <v>288</v>
      </c>
      <c r="D353" s="187" t="s">
        <v>47</v>
      </c>
      <c r="E353" s="187" t="s">
        <v>47</v>
      </c>
      <c r="F353" s="187" t="s">
        <v>47</v>
      </c>
      <c r="G353" s="187" t="s">
        <v>47</v>
      </c>
      <c r="H353" s="182" t="s">
        <v>62</v>
      </c>
      <c r="I353" s="182" t="s">
        <v>285</v>
      </c>
      <c r="J353" s="182"/>
    </row>
    <row r="354" spans="1:10" x14ac:dyDescent="0.3">
      <c r="A354" s="234" t="s">
        <v>67</v>
      </c>
      <c r="B354" s="180" t="s">
        <v>434</v>
      </c>
      <c r="C354" s="181" t="s">
        <v>125</v>
      </c>
      <c r="D354" s="187" t="s">
        <v>47</v>
      </c>
      <c r="E354" s="187" t="s">
        <v>47</v>
      </c>
      <c r="F354" s="187" t="s">
        <v>47</v>
      </c>
      <c r="G354" s="187" t="s">
        <v>47</v>
      </c>
      <c r="H354" s="182" t="s">
        <v>62</v>
      </c>
      <c r="I354" s="182" t="s">
        <v>285</v>
      </c>
      <c r="J354" s="182"/>
    </row>
    <row r="355" spans="1:10" x14ac:dyDescent="0.3">
      <c r="A355" s="234" t="s">
        <v>67</v>
      </c>
      <c r="B355" s="180" t="s">
        <v>434</v>
      </c>
      <c r="C355" s="181" t="s">
        <v>146</v>
      </c>
      <c r="D355" s="182" t="s">
        <v>69</v>
      </c>
      <c r="E355" s="182" t="s">
        <v>318</v>
      </c>
      <c r="F355" s="187" t="s">
        <v>47</v>
      </c>
      <c r="G355" s="187" t="s">
        <v>47</v>
      </c>
      <c r="H355" s="187" t="s">
        <v>47</v>
      </c>
      <c r="I355" s="187" t="s">
        <v>47</v>
      </c>
      <c r="J355" s="182"/>
    </row>
    <row r="356" spans="1:10" x14ac:dyDescent="0.3">
      <c r="A356" s="234" t="s">
        <v>67</v>
      </c>
      <c r="B356" s="184" t="s">
        <v>435</v>
      </c>
      <c r="C356" s="220" t="s">
        <v>96</v>
      </c>
      <c r="D356" s="182" t="s">
        <v>69</v>
      </c>
      <c r="E356" s="182" t="s">
        <v>318</v>
      </c>
      <c r="F356" s="204" t="s">
        <v>317</v>
      </c>
      <c r="G356" s="204" t="s">
        <v>318</v>
      </c>
      <c r="H356" s="182" t="s">
        <v>62</v>
      </c>
      <c r="I356" s="182" t="s">
        <v>285</v>
      </c>
      <c r="J356" s="182"/>
    </row>
    <row r="357" spans="1:10" x14ac:dyDescent="0.3">
      <c r="A357" s="234" t="s">
        <v>67</v>
      </c>
      <c r="B357" s="184" t="s">
        <v>435</v>
      </c>
      <c r="C357" s="220" t="s">
        <v>105</v>
      </c>
      <c r="D357" s="182" t="s">
        <v>69</v>
      </c>
      <c r="E357" s="182" t="s">
        <v>318</v>
      </c>
      <c r="F357" s="187" t="s">
        <v>47</v>
      </c>
      <c r="G357" s="187" t="s">
        <v>47</v>
      </c>
      <c r="H357" s="182" t="s">
        <v>62</v>
      </c>
      <c r="I357" s="182" t="s">
        <v>285</v>
      </c>
      <c r="J357" s="182"/>
    </row>
    <row r="358" spans="1:10" x14ac:dyDescent="0.3">
      <c r="A358" s="234" t="s">
        <v>67</v>
      </c>
      <c r="B358" s="184" t="s">
        <v>435</v>
      </c>
      <c r="C358" s="220" t="s">
        <v>287</v>
      </c>
      <c r="D358" s="182" t="s">
        <v>69</v>
      </c>
      <c r="E358" s="182" t="s">
        <v>431</v>
      </c>
      <c r="F358" s="187" t="s">
        <v>47</v>
      </c>
      <c r="G358" s="187" t="s">
        <v>47</v>
      </c>
      <c r="H358" s="182" t="s">
        <v>62</v>
      </c>
      <c r="I358" s="182" t="s">
        <v>285</v>
      </c>
      <c r="J358" s="182"/>
    </row>
    <row r="359" spans="1:10" x14ac:dyDescent="0.3">
      <c r="A359" s="234" t="s">
        <v>67</v>
      </c>
      <c r="B359" s="184" t="s">
        <v>435</v>
      </c>
      <c r="C359" s="220" t="s">
        <v>288</v>
      </c>
      <c r="D359" s="187" t="s">
        <v>47</v>
      </c>
      <c r="E359" s="187" t="s">
        <v>47</v>
      </c>
      <c r="F359" s="187" t="s">
        <v>47</v>
      </c>
      <c r="G359" s="187" t="s">
        <v>47</v>
      </c>
      <c r="H359" s="182" t="s">
        <v>62</v>
      </c>
      <c r="I359" s="182" t="s">
        <v>285</v>
      </c>
      <c r="J359" s="182"/>
    </row>
    <row r="360" spans="1:10" x14ac:dyDescent="0.3">
      <c r="A360" s="234" t="s">
        <v>67</v>
      </c>
      <c r="B360" s="184" t="s">
        <v>435</v>
      </c>
      <c r="C360" s="220" t="s">
        <v>125</v>
      </c>
      <c r="D360" s="187" t="s">
        <v>47</v>
      </c>
      <c r="E360" s="187" t="s">
        <v>47</v>
      </c>
      <c r="F360" s="187" t="s">
        <v>47</v>
      </c>
      <c r="G360" s="187" t="s">
        <v>47</v>
      </c>
      <c r="H360" s="182" t="s">
        <v>62</v>
      </c>
      <c r="I360" s="182" t="s">
        <v>285</v>
      </c>
      <c r="J360" s="182"/>
    </row>
    <row r="361" spans="1:10" x14ac:dyDescent="0.3">
      <c r="A361" s="234" t="s">
        <v>67</v>
      </c>
      <c r="B361" s="184" t="s">
        <v>435</v>
      </c>
      <c r="C361" s="220" t="s">
        <v>146</v>
      </c>
      <c r="D361" s="182" t="s">
        <v>69</v>
      </c>
      <c r="E361" s="182" t="s">
        <v>318</v>
      </c>
      <c r="F361" s="187" t="s">
        <v>47</v>
      </c>
      <c r="G361" s="187" t="s">
        <v>47</v>
      </c>
      <c r="H361" s="187" t="s">
        <v>47</v>
      </c>
      <c r="I361" s="187" t="s">
        <v>47</v>
      </c>
      <c r="J361" s="182"/>
    </row>
    <row r="362" spans="1:10" x14ac:dyDescent="0.3">
      <c r="A362" s="234" t="s">
        <v>67</v>
      </c>
      <c r="B362" s="180" t="s">
        <v>436</v>
      </c>
      <c r="C362" s="181" t="s">
        <v>288</v>
      </c>
      <c r="D362" s="182" t="s">
        <v>69</v>
      </c>
      <c r="E362" s="182" t="s">
        <v>433</v>
      </c>
      <c r="F362" s="187" t="s">
        <v>47</v>
      </c>
      <c r="G362" s="187" t="s">
        <v>47</v>
      </c>
      <c r="H362" s="182" t="s">
        <v>62</v>
      </c>
      <c r="I362" s="182" t="s">
        <v>285</v>
      </c>
      <c r="J362" s="182"/>
    </row>
    <row r="363" spans="1:10" x14ac:dyDescent="0.3">
      <c r="A363" s="234" t="s">
        <v>67</v>
      </c>
      <c r="B363" s="180" t="s">
        <v>436</v>
      </c>
      <c r="C363" s="181" t="s">
        <v>125</v>
      </c>
      <c r="D363" s="182" t="s">
        <v>69</v>
      </c>
      <c r="E363" s="182" t="s">
        <v>433</v>
      </c>
      <c r="F363" s="187" t="s">
        <v>47</v>
      </c>
      <c r="G363" s="187" t="s">
        <v>47</v>
      </c>
      <c r="H363" s="182" t="s">
        <v>62</v>
      </c>
      <c r="I363" s="182" t="s">
        <v>285</v>
      </c>
      <c r="J363" s="182"/>
    </row>
    <row r="364" spans="1:10" x14ac:dyDescent="0.3">
      <c r="A364" s="234" t="s">
        <v>67</v>
      </c>
      <c r="B364" s="235" t="s">
        <v>437</v>
      </c>
      <c r="C364" s="220" t="s">
        <v>96</v>
      </c>
      <c r="D364" s="182" t="s">
        <v>69</v>
      </c>
      <c r="E364" s="182" t="s">
        <v>318</v>
      </c>
      <c r="F364" s="204" t="s">
        <v>317</v>
      </c>
      <c r="G364" s="204" t="s">
        <v>318</v>
      </c>
      <c r="H364" s="182" t="s">
        <v>62</v>
      </c>
      <c r="I364" s="182" t="s">
        <v>285</v>
      </c>
      <c r="J364" s="182"/>
    </row>
    <row r="365" spans="1:10" x14ac:dyDescent="0.3">
      <c r="A365" s="234" t="s">
        <v>67</v>
      </c>
      <c r="B365" s="235" t="s">
        <v>437</v>
      </c>
      <c r="C365" s="220" t="s">
        <v>105</v>
      </c>
      <c r="D365" s="182" t="s">
        <v>69</v>
      </c>
      <c r="E365" s="182" t="s">
        <v>318</v>
      </c>
      <c r="F365" s="187" t="s">
        <v>47</v>
      </c>
      <c r="G365" s="187" t="s">
        <v>47</v>
      </c>
      <c r="H365" s="182" t="s">
        <v>62</v>
      </c>
      <c r="I365" s="182" t="s">
        <v>285</v>
      </c>
      <c r="J365" s="182"/>
    </row>
    <row r="366" spans="1:10" x14ac:dyDescent="0.3">
      <c r="A366" s="234" t="s">
        <v>67</v>
      </c>
      <c r="B366" s="235" t="s">
        <v>437</v>
      </c>
      <c r="C366" s="220" t="s">
        <v>287</v>
      </c>
      <c r="D366" s="182" t="s">
        <v>69</v>
      </c>
      <c r="E366" s="182" t="s">
        <v>431</v>
      </c>
      <c r="F366" s="187" t="s">
        <v>47</v>
      </c>
      <c r="G366" s="187" t="s">
        <v>47</v>
      </c>
      <c r="H366" s="182" t="s">
        <v>62</v>
      </c>
      <c r="I366" s="182" t="s">
        <v>285</v>
      </c>
      <c r="J366" s="182"/>
    </row>
    <row r="367" spans="1:10" x14ac:dyDescent="0.3">
      <c r="A367" s="234" t="s">
        <v>67</v>
      </c>
      <c r="B367" s="235" t="s">
        <v>437</v>
      </c>
      <c r="C367" s="220" t="s">
        <v>288</v>
      </c>
      <c r="D367" s="187" t="s">
        <v>47</v>
      </c>
      <c r="E367" s="187" t="s">
        <v>47</v>
      </c>
      <c r="F367" s="187" t="s">
        <v>47</v>
      </c>
      <c r="G367" s="187" t="s">
        <v>47</v>
      </c>
      <c r="H367" s="182" t="s">
        <v>62</v>
      </c>
      <c r="I367" s="182" t="s">
        <v>285</v>
      </c>
      <c r="J367" s="182"/>
    </row>
    <row r="368" spans="1:10" x14ac:dyDescent="0.3">
      <c r="A368" s="234" t="s">
        <v>67</v>
      </c>
      <c r="B368" s="235" t="s">
        <v>437</v>
      </c>
      <c r="C368" s="220" t="s">
        <v>125</v>
      </c>
      <c r="D368" s="187" t="s">
        <v>47</v>
      </c>
      <c r="E368" s="187" t="s">
        <v>47</v>
      </c>
      <c r="F368" s="187" t="s">
        <v>47</v>
      </c>
      <c r="G368" s="187" t="s">
        <v>47</v>
      </c>
      <c r="H368" s="182" t="s">
        <v>62</v>
      </c>
      <c r="I368" s="182" t="s">
        <v>285</v>
      </c>
      <c r="J368" s="182"/>
    </row>
    <row r="369" spans="1:10" x14ac:dyDescent="0.3">
      <c r="A369" s="234" t="s">
        <v>67</v>
      </c>
      <c r="B369" s="235" t="s">
        <v>437</v>
      </c>
      <c r="C369" s="220" t="s">
        <v>146</v>
      </c>
      <c r="D369" s="182" t="s">
        <v>69</v>
      </c>
      <c r="E369" s="182" t="s">
        <v>318</v>
      </c>
      <c r="F369" s="187" t="s">
        <v>47</v>
      </c>
      <c r="G369" s="187" t="s">
        <v>47</v>
      </c>
      <c r="H369" s="187" t="s">
        <v>47</v>
      </c>
      <c r="I369" s="187" t="s">
        <v>47</v>
      </c>
      <c r="J369" s="182"/>
    </row>
    <row r="370" spans="1:10" x14ac:dyDescent="0.3">
      <c r="A370" s="234" t="s">
        <v>67</v>
      </c>
      <c r="B370" s="208" t="s">
        <v>438</v>
      </c>
      <c r="C370" s="181" t="s">
        <v>96</v>
      </c>
      <c r="D370" s="182" t="s">
        <v>69</v>
      </c>
      <c r="E370" s="182" t="s">
        <v>318</v>
      </c>
      <c r="F370" s="204" t="s">
        <v>317</v>
      </c>
      <c r="G370" s="204" t="s">
        <v>318</v>
      </c>
      <c r="H370" s="182" t="s">
        <v>62</v>
      </c>
      <c r="I370" s="182" t="s">
        <v>285</v>
      </c>
      <c r="J370" s="182"/>
    </row>
    <row r="371" spans="1:10" x14ac:dyDescent="0.3">
      <c r="A371" s="234" t="s">
        <v>67</v>
      </c>
      <c r="B371" s="208" t="s">
        <v>438</v>
      </c>
      <c r="C371" s="181" t="s">
        <v>105</v>
      </c>
      <c r="D371" s="182" t="s">
        <v>69</v>
      </c>
      <c r="E371" s="182" t="s">
        <v>318</v>
      </c>
      <c r="F371" s="187" t="s">
        <v>47</v>
      </c>
      <c r="G371" s="187" t="s">
        <v>47</v>
      </c>
      <c r="H371" s="182" t="s">
        <v>62</v>
      </c>
      <c r="I371" s="182" t="s">
        <v>285</v>
      </c>
      <c r="J371" s="182"/>
    </row>
    <row r="372" spans="1:10" x14ac:dyDescent="0.3">
      <c r="A372" s="234" t="s">
        <v>67</v>
      </c>
      <c r="B372" s="208" t="s">
        <v>438</v>
      </c>
      <c r="C372" s="181" t="s">
        <v>287</v>
      </c>
      <c r="D372" s="182" t="s">
        <v>69</v>
      </c>
      <c r="E372" s="182" t="s">
        <v>431</v>
      </c>
      <c r="F372" s="187" t="s">
        <v>47</v>
      </c>
      <c r="G372" s="187" t="s">
        <v>47</v>
      </c>
      <c r="H372" s="182" t="s">
        <v>62</v>
      </c>
      <c r="I372" s="182" t="s">
        <v>285</v>
      </c>
      <c r="J372" s="182"/>
    </row>
    <row r="373" spans="1:10" x14ac:dyDescent="0.3">
      <c r="A373" s="234" t="s">
        <v>67</v>
      </c>
      <c r="B373" s="208" t="s">
        <v>438</v>
      </c>
      <c r="C373" s="181" t="s">
        <v>288</v>
      </c>
      <c r="D373" s="187" t="s">
        <v>47</v>
      </c>
      <c r="E373" s="187" t="s">
        <v>47</v>
      </c>
      <c r="F373" s="187" t="s">
        <v>47</v>
      </c>
      <c r="G373" s="187" t="s">
        <v>47</v>
      </c>
      <c r="H373" s="182" t="s">
        <v>62</v>
      </c>
      <c r="I373" s="182" t="s">
        <v>285</v>
      </c>
      <c r="J373" s="182"/>
    </row>
    <row r="374" spans="1:10" x14ac:dyDescent="0.3">
      <c r="A374" s="234" t="s">
        <v>67</v>
      </c>
      <c r="B374" s="208" t="s">
        <v>438</v>
      </c>
      <c r="C374" s="181" t="s">
        <v>125</v>
      </c>
      <c r="D374" s="187" t="s">
        <v>47</v>
      </c>
      <c r="E374" s="187" t="s">
        <v>47</v>
      </c>
      <c r="F374" s="187" t="s">
        <v>47</v>
      </c>
      <c r="G374" s="187" t="s">
        <v>47</v>
      </c>
      <c r="H374" s="182" t="s">
        <v>62</v>
      </c>
      <c r="I374" s="182" t="s">
        <v>285</v>
      </c>
      <c r="J374" s="182"/>
    </row>
    <row r="375" spans="1:10" x14ac:dyDescent="0.3">
      <c r="A375" s="234" t="s">
        <v>67</v>
      </c>
      <c r="B375" s="208" t="s">
        <v>438</v>
      </c>
      <c r="C375" s="181" t="s">
        <v>146</v>
      </c>
      <c r="D375" s="182" t="s">
        <v>69</v>
      </c>
      <c r="E375" s="182" t="s">
        <v>318</v>
      </c>
      <c r="F375" s="187" t="s">
        <v>47</v>
      </c>
      <c r="G375" s="187" t="s">
        <v>47</v>
      </c>
      <c r="H375" s="187" t="s">
        <v>47</v>
      </c>
      <c r="I375" s="187" t="s">
        <v>47</v>
      </c>
      <c r="J375" s="182"/>
    </row>
    <row r="376" spans="1:10" x14ac:dyDescent="0.3">
      <c r="A376" s="234" t="s">
        <v>67</v>
      </c>
      <c r="B376" s="235" t="s">
        <v>439</v>
      </c>
      <c r="C376" s="220" t="s">
        <v>288</v>
      </c>
      <c r="D376" s="182" t="s">
        <v>69</v>
      </c>
      <c r="E376" s="182" t="s">
        <v>433</v>
      </c>
      <c r="F376" s="187" t="s">
        <v>47</v>
      </c>
      <c r="G376" s="187" t="s">
        <v>47</v>
      </c>
      <c r="H376" s="182" t="s">
        <v>62</v>
      </c>
      <c r="I376" s="182" t="s">
        <v>285</v>
      </c>
      <c r="J376" s="182"/>
    </row>
    <row r="377" spans="1:10" x14ac:dyDescent="0.3">
      <c r="A377" s="234" t="s">
        <v>67</v>
      </c>
      <c r="B377" s="235" t="s">
        <v>439</v>
      </c>
      <c r="C377" s="220" t="s">
        <v>125</v>
      </c>
      <c r="D377" s="182" t="s">
        <v>69</v>
      </c>
      <c r="E377" s="182" t="s">
        <v>433</v>
      </c>
      <c r="F377" s="187" t="s">
        <v>47</v>
      </c>
      <c r="G377" s="187" t="s">
        <v>47</v>
      </c>
      <c r="H377" s="182" t="s">
        <v>62</v>
      </c>
      <c r="I377" s="182" t="s">
        <v>285</v>
      </c>
      <c r="J377" s="182"/>
    </row>
    <row r="378" spans="1:10" x14ac:dyDescent="0.3">
      <c r="A378" s="234" t="s">
        <v>67</v>
      </c>
      <c r="B378" s="180" t="s">
        <v>440</v>
      </c>
      <c r="C378" s="181" t="s">
        <v>96</v>
      </c>
      <c r="D378" s="182" t="s">
        <v>69</v>
      </c>
      <c r="E378" s="182" t="s">
        <v>318</v>
      </c>
      <c r="F378" s="204" t="s">
        <v>317</v>
      </c>
      <c r="G378" s="204" t="s">
        <v>318</v>
      </c>
      <c r="H378" s="182" t="s">
        <v>62</v>
      </c>
      <c r="I378" s="182" t="s">
        <v>285</v>
      </c>
      <c r="J378" s="182"/>
    </row>
    <row r="379" spans="1:10" x14ac:dyDescent="0.3">
      <c r="A379" s="234" t="s">
        <v>67</v>
      </c>
      <c r="B379" s="180" t="s">
        <v>440</v>
      </c>
      <c r="C379" s="181" t="s">
        <v>105</v>
      </c>
      <c r="D379" s="182" t="s">
        <v>69</v>
      </c>
      <c r="E379" s="182" t="s">
        <v>318</v>
      </c>
      <c r="F379" s="187" t="s">
        <v>47</v>
      </c>
      <c r="G379" s="187" t="s">
        <v>47</v>
      </c>
      <c r="H379" s="182" t="s">
        <v>62</v>
      </c>
      <c r="I379" s="182" t="s">
        <v>285</v>
      </c>
      <c r="J379" s="182"/>
    </row>
    <row r="380" spans="1:10" x14ac:dyDescent="0.3">
      <c r="A380" s="234" t="s">
        <v>67</v>
      </c>
      <c r="B380" s="180" t="s">
        <v>440</v>
      </c>
      <c r="C380" s="181" t="s">
        <v>287</v>
      </c>
      <c r="D380" s="182" t="s">
        <v>69</v>
      </c>
      <c r="E380" s="182" t="s">
        <v>431</v>
      </c>
      <c r="F380" s="187" t="s">
        <v>47</v>
      </c>
      <c r="G380" s="187" t="s">
        <v>47</v>
      </c>
      <c r="H380" s="182" t="s">
        <v>62</v>
      </c>
      <c r="I380" s="182" t="s">
        <v>285</v>
      </c>
      <c r="J380" s="182"/>
    </row>
    <row r="381" spans="1:10" x14ac:dyDescent="0.3">
      <c r="A381" s="234" t="s">
        <v>67</v>
      </c>
      <c r="B381" s="180" t="s">
        <v>440</v>
      </c>
      <c r="C381" s="181" t="s">
        <v>288</v>
      </c>
      <c r="D381" s="187" t="s">
        <v>47</v>
      </c>
      <c r="E381" s="187" t="s">
        <v>47</v>
      </c>
      <c r="F381" s="187" t="s">
        <v>47</v>
      </c>
      <c r="G381" s="187" t="s">
        <v>47</v>
      </c>
      <c r="H381" s="182" t="s">
        <v>62</v>
      </c>
      <c r="I381" s="182" t="s">
        <v>285</v>
      </c>
      <c r="J381" s="182"/>
    </row>
    <row r="382" spans="1:10" x14ac:dyDescent="0.3">
      <c r="A382" s="234" t="s">
        <v>67</v>
      </c>
      <c r="B382" s="180" t="s">
        <v>440</v>
      </c>
      <c r="C382" s="181" t="s">
        <v>125</v>
      </c>
      <c r="D382" s="187" t="s">
        <v>47</v>
      </c>
      <c r="E382" s="187" t="s">
        <v>47</v>
      </c>
      <c r="F382" s="187" t="s">
        <v>47</v>
      </c>
      <c r="G382" s="187" t="s">
        <v>47</v>
      </c>
      <c r="H382" s="182" t="s">
        <v>62</v>
      </c>
      <c r="I382" s="182" t="s">
        <v>285</v>
      </c>
      <c r="J382" s="182"/>
    </row>
    <row r="383" spans="1:10" x14ac:dyDescent="0.3">
      <c r="A383" s="234" t="s">
        <v>67</v>
      </c>
      <c r="B383" s="180" t="s">
        <v>440</v>
      </c>
      <c r="C383" s="181" t="s">
        <v>146</v>
      </c>
      <c r="D383" s="182" t="s">
        <v>69</v>
      </c>
      <c r="E383" s="182" t="s">
        <v>318</v>
      </c>
      <c r="F383" s="187" t="s">
        <v>47</v>
      </c>
      <c r="G383" s="187" t="s">
        <v>47</v>
      </c>
      <c r="H383" s="187" t="s">
        <v>47</v>
      </c>
      <c r="I383" s="187" t="s">
        <v>47</v>
      </c>
      <c r="J383" s="182"/>
    </row>
    <row r="384" spans="1:10" x14ac:dyDescent="0.3">
      <c r="A384" s="234" t="s">
        <v>67</v>
      </c>
      <c r="B384" s="184" t="s">
        <v>441</v>
      </c>
      <c r="C384" s="220" t="s">
        <v>288</v>
      </c>
      <c r="D384" s="182" t="s">
        <v>69</v>
      </c>
      <c r="E384" s="182" t="s">
        <v>433</v>
      </c>
      <c r="F384" s="187" t="s">
        <v>47</v>
      </c>
      <c r="G384" s="187" t="s">
        <v>47</v>
      </c>
      <c r="H384" s="182" t="s">
        <v>62</v>
      </c>
      <c r="I384" s="182" t="s">
        <v>285</v>
      </c>
      <c r="J384" s="182"/>
    </row>
    <row r="385" spans="1:10" x14ac:dyDescent="0.3">
      <c r="A385" s="234" t="s">
        <v>67</v>
      </c>
      <c r="B385" s="184" t="s">
        <v>441</v>
      </c>
      <c r="C385" s="220" t="s">
        <v>125</v>
      </c>
      <c r="D385" s="182" t="s">
        <v>69</v>
      </c>
      <c r="E385" s="182" t="s">
        <v>433</v>
      </c>
      <c r="F385" s="187" t="s">
        <v>47</v>
      </c>
      <c r="G385" s="187" t="s">
        <v>47</v>
      </c>
      <c r="H385" s="182" t="s">
        <v>62</v>
      </c>
      <c r="I385" s="182" t="s">
        <v>285</v>
      </c>
      <c r="J385" s="182"/>
    </row>
    <row r="386" spans="1:10" x14ac:dyDescent="0.3">
      <c r="A386" s="234" t="s">
        <v>67</v>
      </c>
      <c r="B386" s="180" t="s">
        <v>442</v>
      </c>
      <c r="C386" s="181" t="s">
        <v>96</v>
      </c>
      <c r="D386" s="182" t="s">
        <v>69</v>
      </c>
      <c r="E386" s="182" t="s">
        <v>318</v>
      </c>
      <c r="F386" s="182" t="s">
        <v>317</v>
      </c>
      <c r="G386" s="182" t="s">
        <v>318</v>
      </c>
      <c r="H386" s="182" t="s">
        <v>62</v>
      </c>
      <c r="I386" s="182" t="s">
        <v>285</v>
      </c>
      <c r="J386" s="182"/>
    </row>
    <row r="387" spans="1:10" x14ac:dyDescent="0.3">
      <c r="A387" s="234" t="s">
        <v>67</v>
      </c>
      <c r="B387" s="180" t="s">
        <v>442</v>
      </c>
      <c r="C387" s="181" t="s">
        <v>105</v>
      </c>
      <c r="D387" s="182" t="s">
        <v>69</v>
      </c>
      <c r="E387" s="182" t="s">
        <v>318</v>
      </c>
      <c r="F387" s="187" t="s">
        <v>47</v>
      </c>
      <c r="G387" s="187" t="s">
        <v>47</v>
      </c>
      <c r="H387" s="182" t="s">
        <v>62</v>
      </c>
      <c r="I387" s="182" t="s">
        <v>285</v>
      </c>
      <c r="J387" s="182"/>
    </row>
    <row r="388" spans="1:10" x14ac:dyDescent="0.3">
      <c r="A388" s="234" t="s">
        <v>67</v>
      </c>
      <c r="B388" s="180" t="s">
        <v>442</v>
      </c>
      <c r="C388" s="181" t="s">
        <v>287</v>
      </c>
      <c r="D388" s="182" t="s">
        <v>69</v>
      </c>
      <c r="E388" s="182" t="s">
        <v>431</v>
      </c>
      <c r="F388" s="187" t="s">
        <v>47</v>
      </c>
      <c r="G388" s="187" t="s">
        <v>47</v>
      </c>
      <c r="H388" s="182" t="s">
        <v>62</v>
      </c>
      <c r="I388" s="182" t="s">
        <v>285</v>
      </c>
      <c r="J388" s="182"/>
    </row>
    <row r="389" spans="1:10" x14ac:dyDescent="0.3">
      <c r="A389" s="234" t="s">
        <v>67</v>
      </c>
      <c r="B389" s="180" t="s">
        <v>442</v>
      </c>
      <c r="C389" s="181" t="s">
        <v>288</v>
      </c>
      <c r="D389" s="187" t="s">
        <v>47</v>
      </c>
      <c r="E389" s="187" t="s">
        <v>47</v>
      </c>
      <c r="F389" s="187" t="s">
        <v>47</v>
      </c>
      <c r="G389" s="187" t="s">
        <v>47</v>
      </c>
      <c r="H389" s="182" t="s">
        <v>62</v>
      </c>
      <c r="I389" s="182" t="s">
        <v>285</v>
      </c>
      <c r="J389" s="182"/>
    </row>
    <row r="390" spans="1:10" x14ac:dyDescent="0.3">
      <c r="A390" s="234" t="s">
        <v>67</v>
      </c>
      <c r="B390" s="180" t="s">
        <v>442</v>
      </c>
      <c r="C390" s="181" t="s">
        <v>125</v>
      </c>
      <c r="D390" s="187" t="s">
        <v>47</v>
      </c>
      <c r="E390" s="187" t="s">
        <v>47</v>
      </c>
      <c r="F390" s="187" t="s">
        <v>47</v>
      </c>
      <c r="G390" s="187" t="s">
        <v>47</v>
      </c>
      <c r="H390" s="182" t="s">
        <v>62</v>
      </c>
      <c r="I390" s="182" t="s">
        <v>285</v>
      </c>
      <c r="J390" s="182"/>
    </row>
    <row r="391" spans="1:10" x14ac:dyDescent="0.3">
      <c r="A391" s="234" t="s">
        <v>67</v>
      </c>
      <c r="B391" s="180" t="s">
        <v>442</v>
      </c>
      <c r="C391" s="181" t="s">
        <v>146</v>
      </c>
      <c r="D391" s="182" t="s">
        <v>69</v>
      </c>
      <c r="E391" s="182" t="s">
        <v>318</v>
      </c>
      <c r="F391" s="187" t="s">
        <v>47</v>
      </c>
      <c r="G391" s="187" t="s">
        <v>47</v>
      </c>
      <c r="H391" s="187" t="s">
        <v>47</v>
      </c>
      <c r="I391" s="187" t="s">
        <v>47</v>
      </c>
      <c r="J391" s="182"/>
    </row>
    <row r="392" spans="1:10" x14ac:dyDescent="0.3">
      <c r="A392" s="234" t="s">
        <v>67</v>
      </c>
      <c r="B392" s="184" t="s">
        <v>443</v>
      </c>
      <c r="C392" s="220" t="s">
        <v>288</v>
      </c>
      <c r="D392" s="182" t="s">
        <v>69</v>
      </c>
      <c r="E392" s="182" t="s">
        <v>433</v>
      </c>
      <c r="F392" s="187" t="s">
        <v>47</v>
      </c>
      <c r="G392" s="187" t="s">
        <v>47</v>
      </c>
      <c r="H392" s="182" t="s">
        <v>62</v>
      </c>
      <c r="I392" s="182" t="s">
        <v>285</v>
      </c>
      <c r="J392" s="182"/>
    </row>
    <row r="393" spans="1:10" x14ac:dyDescent="0.3">
      <c r="A393" s="234" t="s">
        <v>67</v>
      </c>
      <c r="B393" s="184" t="s">
        <v>443</v>
      </c>
      <c r="C393" s="220" t="s">
        <v>125</v>
      </c>
      <c r="D393" s="182" t="s">
        <v>69</v>
      </c>
      <c r="E393" s="182" t="s">
        <v>433</v>
      </c>
      <c r="F393" s="187" t="s">
        <v>47</v>
      </c>
      <c r="G393" s="187" t="s">
        <v>47</v>
      </c>
      <c r="H393" s="182" t="s">
        <v>62</v>
      </c>
      <c r="I393" s="182" t="s">
        <v>285</v>
      </c>
      <c r="J393" s="182"/>
    </row>
    <row r="394" spans="1:10" x14ac:dyDescent="0.3">
      <c r="A394" s="234" t="s">
        <v>67</v>
      </c>
      <c r="B394" s="180" t="s">
        <v>444</v>
      </c>
      <c r="C394" s="181" t="s">
        <v>96</v>
      </c>
      <c r="D394" s="182" t="s">
        <v>69</v>
      </c>
      <c r="E394" s="182" t="s">
        <v>318</v>
      </c>
      <c r="F394" s="182" t="s">
        <v>317</v>
      </c>
      <c r="G394" s="182" t="s">
        <v>318</v>
      </c>
      <c r="H394" s="182" t="s">
        <v>62</v>
      </c>
      <c r="I394" s="182" t="s">
        <v>285</v>
      </c>
      <c r="J394" s="182"/>
    </row>
    <row r="395" spans="1:10" x14ac:dyDescent="0.3">
      <c r="A395" s="234" t="s">
        <v>67</v>
      </c>
      <c r="B395" s="180" t="s">
        <v>444</v>
      </c>
      <c r="C395" s="181" t="s">
        <v>105</v>
      </c>
      <c r="D395" s="182" t="s">
        <v>69</v>
      </c>
      <c r="E395" s="182" t="s">
        <v>318</v>
      </c>
      <c r="F395" s="187" t="s">
        <v>47</v>
      </c>
      <c r="G395" s="187" t="s">
        <v>47</v>
      </c>
      <c r="H395" s="182" t="s">
        <v>62</v>
      </c>
      <c r="I395" s="182" t="s">
        <v>285</v>
      </c>
      <c r="J395" s="182"/>
    </row>
    <row r="396" spans="1:10" x14ac:dyDescent="0.3">
      <c r="A396" s="234" t="s">
        <v>67</v>
      </c>
      <c r="B396" s="180" t="s">
        <v>444</v>
      </c>
      <c r="C396" s="181" t="s">
        <v>287</v>
      </c>
      <c r="D396" s="182" t="s">
        <v>69</v>
      </c>
      <c r="E396" s="182" t="s">
        <v>431</v>
      </c>
      <c r="F396" s="187" t="s">
        <v>47</v>
      </c>
      <c r="G396" s="187" t="s">
        <v>47</v>
      </c>
      <c r="H396" s="182" t="s">
        <v>62</v>
      </c>
      <c r="I396" s="182" t="s">
        <v>285</v>
      </c>
      <c r="J396" s="182"/>
    </row>
    <row r="397" spans="1:10" x14ac:dyDescent="0.3">
      <c r="A397" s="234" t="s">
        <v>67</v>
      </c>
      <c r="B397" s="180" t="s">
        <v>444</v>
      </c>
      <c r="C397" s="181" t="s">
        <v>288</v>
      </c>
      <c r="D397" s="187" t="s">
        <v>47</v>
      </c>
      <c r="E397" s="187" t="s">
        <v>47</v>
      </c>
      <c r="F397" s="187" t="s">
        <v>47</v>
      </c>
      <c r="G397" s="187" t="s">
        <v>47</v>
      </c>
      <c r="H397" s="182" t="s">
        <v>62</v>
      </c>
      <c r="I397" s="182" t="s">
        <v>285</v>
      </c>
      <c r="J397" s="182"/>
    </row>
    <row r="398" spans="1:10" x14ac:dyDescent="0.3">
      <c r="A398" s="234" t="s">
        <v>67</v>
      </c>
      <c r="B398" s="180" t="s">
        <v>444</v>
      </c>
      <c r="C398" s="181" t="s">
        <v>125</v>
      </c>
      <c r="D398" s="187" t="s">
        <v>47</v>
      </c>
      <c r="E398" s="187" t="s">
        <v>47</v>
      </c>
      <c r="F398" s="187" t="s">
        <v>47</v>
      </c>
      <c r="G398" s="187" t="s">
        <v>47</v>
      </c>
      <c r="H398" s="182" t="s">
        <v>62</v>
      </c>
      <c r="I398" s="182" t="s">
        <v>285</v>
      </c>
      <c r="J398" s="182"/>
    </row>
    <row r="399" spans="1:10" x14ac:dyDescent="0.3">
      <c r="A399" s="234" t="s">
        <v>67</v>
      </c>
      <c r="B399" s="180" t="s">
        <v>444</v>
      </c>
      <c r="C399" s="181" t="s">
        <v>146</v>
      </c>
      <c r="D399" s="182" t="s">
        <v>69</v>
      </c>
      <c r="E399" s="173" t="s">
        <v>318</v>
      </c>
      <c r="F399" s="187" t="s">
        <v>47</v>
      </c>
      <c r="G399" s="187" t="s">
        <v>47</v>
      </c>
      <c r="H399" s="187" t="s">
        <v>47</v>
      </c>
      <c r="I399" s="187" t="s">
        <v>47</v>
      </c>
      <c r="J399" s="182"/>
    </row>
    <row r="400" spans="1:10" x14ac:dyDescent="0.3">
      <c r="A400" s="234" t="s">
        <v>67</v>
      </c>
      <c r="B400" s="184" t="s">
        <v>445</v>
      </c>
      <c r="C400" s="220" t="s">
        <v>96</v>
      </c>
      <c r="D400" s="182" t="s">
        <v>69</v>
      </c>
      <c r="E400" s="182" t="s">
        <v>318</v>
      </c>
      <c r="F400" s="182" t="s">
        <v>317</v>
      </c>
      <c r="G400" s="182" t="s">
        <v>318</v>
      </c>
      <c r="H400" s="182" t="s">
        <v>62</v>
      </c>
      <c r="I400" s="182" t="s">
        <v>285</v>
      </c>
      <c r="J400" s="182"/>
    </row>
    <row r="401" spans="1:10" x14ac:dyDescent="0.3">
      <c r="A401" s="234" t="s">
        <v>67</v>
      </c>
      <c r="B401" s="184" t="s">
        <v>445</v>
      </c>
      <c r="C401" s="220" t="s">
        <v>105</v>
      </c>
      <c r="D401" s="182" t="s">
        <v>69</v>
      </c>
      <c r="E401" s="182" t="s">
        <v>318</v>
      </c>
      <c r="F401" s="187" t="s">
        <v>47</v>
      </c>
      <c r="G401" s="187" t="s">
        <v>47</v>
      </c>
      <c r="H401" s="182" t="s">
        <v>62</v>
      </c>
      <c r="I401" s="182" t="s">
        <v>285</v>
      </c>
      <c r="J401" s="182"/>
    </row>
    <row r="402" spans="1:10" x14ac:dyDescent="0.3">
      <c r="A402" s="234" t="s">
        <v>67</v>
      </c>
      <c r="B402" s="184" t="s">
        <v>445</v>
      </c>
      <c r="C402" s="220" t="s">
        <v>287</v>
      </c>
      <c r="D402" s="182" t="s">
        <v>69</v>
      </c>
      <c r="E402" s="182" t="s">
        <v>431</v>
      </c>
      <c r="F402" s="187" t="s">
        <v>47</v>
      </c>
      <c r="G402" s="187" t="s">
        <v>47</v>
      </c>
      <c r="H402" s="182" t="s">
        <v>62</v>
      </c>
      <c r="I402" s="182" t="s">
        <v>285</v>
      </c>
      <c r="J402" s="182"/>
    </row>
    <row r="403" spans="1:10" x14ac:dyDescent="0.3">
      <c r="A403" s="234" t="s">
        <v>67</v>
      </c>
      <c r="B403" s="184" t="s">
        <v>445</v>
      </c>
      <c r="C403" s="220" t="s">
        <v>288</v>
      </c>
      <c r="D403" s="182" t="s">
        <v>69</v>
      </c>
      <c r="E403" s="182" t="s">
        <v>446</v>
      </c>
      <c r="F403" s="187" t="s">
        <v>47</v>
      </c>
      <c r="G403" s="187" t="s">
        <v>47</v>
      </c>
      <c r="H403" s="182" t="s">
        <v>62</v>
      </c>
      <c r="I403" s="182" t="s">
        <v>285</v>
      </c>
      <c r="J403" s="182"/>
    </row>
    <row r="404" spans="1:10" x14ac:dyDescent="0.3">
      <c r="A404" s="234" t="s">
        <v>67</v>
      </c>
      <c r="B404" s="184" t="s">
        <v>445</v>
      </c>
      <c r="C404" s="220" t="s">
        <v>125</v>
      </c>
      <c r="D404" s="182" t="s">
        <v>69</v>
      </c>
      <c r="E404" s="182" t="s">
        <v>446</v>
      </c>
      <c r="F404" s="187" t="s">
        <v>47</v>
      </c>
      <c r="G404" s="187" t="s">
        <v>47</v>
      </c>
      <c r="H404" s="182" t="s">
        <v>62</v>
      </c>
      <c r="I404" s="182" t="s">
        <v>285</v>
      </c>
      <c r="J404" s="182"/>
    </row>
    <row r="405" spans="1:10" x14ac:dyDescent="0.3">
      <c r="A405" s="234" t="s">
        <v>67</v>
      </c>
      <c r="B405" s="184" t="s">
        <v>445</v>
      </c>
      <c r="C405" s="220" t="s">
        <v>146</v>
      </c>
      <c r="D405" s="182" t="s">
        <v>69</v>
      </c>
      <c r="E405" s="173" t="s">
        <v>318</v>
      </c>
      <c r="F405" s="187" t="s">
        <v>47</v>
      </c>
      <c r="G405" s="187" t="s">
        <v>47</v>
      </c>
      <c r="H405" s="187" t="s">
        <v>47</v>
      </c>
      <c r="I405" s="187" t="s">
        <v>47</v>
      </c>
      <c r="J405" s="182"/>
    </row>
    <row r="406" spans="1:10" x14ac:dyDescent="0.3">
      <c r="A406" s="234" t="s">
        <v>67</v>
      </c>
      <c r="B406" s="180" t="s">
        <v>447</v>
      </c>
      <c r="C406" s="181" t="s">
        <v>288</v>
      </c>
      <c r="D406" s="182" t="s">
        <v>69</v>
      </c>
      <c r="E406" s="182" t="s">
        <v>433</v>
      </c>
      <c r="F406" s="187" t="s">
        <v>47</v>
      </c>
      <c r="G406" s="187" t="s">
        <v>47</v>
      </c>
      <c r="H406" s="182" t="s">
        <v>62</v>
      </c>
      <c r="I406" s="182" t="s">
        <v>285</v>
      </c>
      <c r="J406" s="182"/>
    </row>
    <row r="407" spans="1:10" x14ac:dyDescent="0.3">
      <c r="A407" s="234" t="s">
        <v>67</v>
      </c>
      <c r="B407" s="180" t="s">
        <v>447</v>
      </c>
      <c r="C407" s="181" t="s">
        <v>125</v>
      </c>
      <c r="D407" s="182" t="s">
        <v>69</v>
      </c>
      <c r="E407" s="182" t="s">
        <v>433</v>
      </c>
      <c r="F407" s="187" t="s">
        <v>47</v>
      </c>
      <c r="G407" s="187" t="s">
        <v>47</v>
      </c>
      <c r="H407" s="182" t="s">
        <v>62</v>
      </c>
      <c r="I407" s="182" t="s">
        <v>285</v>
      </c>
      <c r="J407" s="182"/>
    </row>
    <row r="408" spans="1:10" x14ac:dyDescent="0.3">
      <c r="A408" s="234" t="s">
        <v>67</v>
      </c>
      <c r="B408" s="184" t="s">
        <v>448</v>
      </c>
      <c r="C408" s="220" t="s">
        <v>96</v>
      </c>
      <c r="D408" s="182" t="s">
        <v>69</v>
      </c>
      <c r="E408" s="182" t="s">
        <v>318</v>
      </c>
      <c r="F408" s="182" t="s">
        <v>317</v>
      </c>
      <c r="G408" s="182" t="s">
        <v>318</v>
      </c>
      <c r="H408" s="182" t="s">
        <v>62</v>
      </c>
      <c r="I408" s="182" t="s">
        <v>285</v>
      </c>
      <c r="J408" s="182"/>
    </row>
    <row r="409" spans="1:10" x14ac:dyDescent="0.3">
      <c r="A409" s="234" t="s">
        <v>67</v>
      </c>
      <c r="B409" s="184" t="s">
        <v>448</v>
      </c>
      <c r="C409" s="220" t="s">
        <v>105</v>
      </c>
      <c r="D409" s="182" t="s">
        <v>69</v>
      </c>
      <c r="E409" s="182" t="s">
        <v>318</v>
      </c>
      <c r="F409" s="187" t="s">
        <v>47</v>
      </c>
      <c r="G409" s="187" t="s">
        <v>47</v>
      </c>
      <c r="H409" s="182" t="s">
        <v>62</v>
      </c>
      <c r="I409" s="182" t="s">
        <v>285</v>
      </c>
      <c r="J409" s="182"/>
    </row>
    <row r="410" spans="1:10" x14ac:dyDescent="0.3">
      <c r="A410" s="234" t="s">
        <v>67</v>
      </c>
      <c r="B410" s="184" t="s">
        <v>448</v>
      </c>
      <c r="C410" s="220" t="s">
        <v>287</v>
      </c>
      <c r="D410" s="182" t="s">
        <v>69</v>
      </c>
      <c r="E410" s="182" t="s">
        <v>431</v>
      </c>
      <c r="F410" s="187" t="s">
        <v>47</v>
      </c>
      <c r="G410" s="187" t="s">
        <v>47</v>
      </c>
      <c r="H410" s="182" t="s">
        <v>62</v>
      </c>
      <c r="I410" s="182" t="s">
        <v>285</v>
      </c>
      <c r="J410" s="182"/>
    </row>
    <row r="411" spans="1:10" x14ac:dyDescent="0.3">
      <c r="A411" s="234" t="s">
        <v>67</v>
      </c>
      <c r="B411" s="184" t="s">
        <v>448</v>
      </c>
      <c r="C411" s="220" t="s">
        <v>288</v>
      </c>
      <c r="D411" s="182" t="s">
        <v>69</v>
      </c>
      <c r="E411" s="182" t="s">
        <v>446</v>
      </c>
      <c r="F411" s="187" t="s">
        <v>47</v>
      </c>
      <c r="G411" s="187" t="s">
        <v>47</v>
      </c>
      <c r="H411" s="182" t="s">
        <v>62</v>
      </c>
      <c r="I411" s="182" t="s">
        <v>285</v>
      </c>
      <c r="J411" s="182"/>
    </row>
    <row r="412" spans="1:10" x14ac:dyDescent="0.3">
      <c r="A412" s="234" t="s">
        <v>67</v>
      </c>
      <c r="B412" s="184" t="s">
        <v>448</v>
      </c>
      <c r="C412" s="220" t="s">
        <v>125</v>
      </c>
      <c r="D412" s="182" t="s">
        <v>69</v>
      </c>
      <c r="E412" s="182" t="s">
        <v>446</v>
      </c>
      <c r="F412" s="187" t="s">
        <v>47</v>
      </c>
      <c r="G412" s="187" t="s">
        <v>47</v>
      </c>
      <c r="H412" s="182" t="s">
        <v>62</v>
      </c>
      <c r="I412" s="182" t="s">
        <v>285</v>
      </c>
      <c r="J412" s="182"/>
    </row>
    <row r="413" spans="1:10" x14ac:dyDescent="0.3">
      <c r="A413" s="234" t="s">
        <v>67</v>
      </c>
      <c r="B413" s="184" t="s">
        <v>448</v>
      </c>
      <c r="C413" s="220" t="s">
        <v>146</v>
      </c>
      <c r="D413" s="182" t="s">
        <v>69</v>
      </c>
      <c r="E413" s="173" t="s">
        <v>318</v>
      </c>
      <c r="F413" s="187" t="s">
        <v>47</v>
      </c>
      <c r="G413" s="187" t="s">
        <v>47</v>
      </c>
      <c r="H413" s="187" t="s">
        <v>47</v>
      </c>
      <c r="I413" s="187" t="s">
        <v>47</v>
      </c>
      <c r="J413" s="182"/>
    </row>
    <row r="414" spans="1:10" x14ac:dyDescent="0.3">
      <c r="A414" s="234" t="s">
        <v>67</v>
      </c>
      <c r="B414" s="208" t="s">
        <v>449</v>
      </c>
      <c r="C414" s="181" t="s">
        <v>96</v>
      </c>
      <c r="D414" s="182" t="s">
        <v>69</v>
      </c>
      <c r="E414" s="182" t="s">
        <v>318</v>
      </c>
      <c r="F414" s="182" t="s">
        <v>317</v>
      </c>
      <c r="G414" s="182" t="s">
        <v>318</v>
      </c>
      <c r="H414" s="182" t="s">
        <v>62</v>
      </c>
      <c r="I414" s="182" t="s">
        <v>285</v>
      </c>
      <c r="J414" s="182"/>
    </row>
    <row r="415" spans="1:10" x14ac:dyDescent="0.3">
      <c r="A415" s="234" t="s">
        <v>67</v>
      </c>
      <c r="B415" s="208" t="s">
        <v>449</v>
      </c>
      <c r="C415" s="181" t="s">
        <v>105</v>
      </c>
      <c r="D415" s="182" t="s">
        <v>69</v>
      </c>
      <c r="E415" s="182" t="s">
        <v>318</v>
      </c>
      <c r="F415" s="187" t="s">
        <v>47</v>
      </c>
      <c r="G415" s="187" t="s">
        <v>47</v>
      </c>
      <c r="H415" s="182" t="s">
        <v>62</v>
      </c>
      <c r="I415" s="182" t="s">
        <v>285</v>
      </c>
      <c r="J415" s="182"/>
    </row>
    <row r="416" spans="1:10" x14ac:dyDescent="0.3">
      <c r="A416" s="234" t="s">
        <v>67</v>
      </c>
      <c r="B416" s="208" t="s">
        <v>449</v>
      </c>
      <c r="C416" s="181" t="s">
        <v>287</v>
      </c>
      <c r="D416" s="182" t="s">
        <v>69</v>
      </c>
      <c r="E416" s="182" t="s">
        <v>431</v>
      </c>
      <c r="F416" s="187" t="s">
        <v>47</v>
      </c>
      <c r="G416" s="187" t="s">
        <v>47</v>
      </c>
      <c r="H416" s="182" t="s">
        <v>62</v>
      </c>
      <c r="I416" s="182" t="s">
        <v>285</v>
      </c>
      <c r="J416" s="182"/>
    </row>
    <row r="417" spans="1:10" x14ac:dyDescent="0.3">
      <c r="A417" s="234" t="s">
        <v>67</v>
      </c>
      <c r="B417" s="208" t="s">
        <v>449</v>
      </c>
      <c r="C417" s="181" t="s">
        <v>288</v>
      </c>
      <c r="D417" s="182" t="s">
        <v>69</v>
      </c>
      <c r="E417" s="182" t="s">
        <v>446</v>
      </c>
      <c r="F417" s="187" t="s">
        <v>47</v>
      </c>
      <c r="G417" s="187" t="s">
        <v>47</v>
      </c>
      <c r="H417" s="182" t="s">
        <v>62</v>
      </c>
      <c r="I417" s="182" t="s">
        <v>285</v>
      </c>
      <c r="J417" s="182"/>
    </row>
    <row r="418" spans="1:10" x14ac:dyDescent="0.3">
      <c r="A418" s="234" t="s">
        <v>67</v>
      </c>
      <c r="B418" s="208" t="s">
        <v>449</v>
      </c>
      <c r="C418" s="181" t="s">
        <v>125</v>
      </c>
      <c r="D418" s="182" t="s">
        <v>69</v>
      </c>
      <c r="E418" s="182" t="s">
        <v>446</v>
      </c>
      <c r="F418" s="187" t="s">
        <v>47</v>
      </c>
      <c r="G418" s="187" t="s">
        <v>47</v>
      </c>
      <c r="H418" s="182" t="s">
        <v>62</v>
      </c>
      <c r="I418" s="182" t="s">
        <v>285</v>
      </c>
      <c r="J418" s="182"/>
    </row>
    <row r="419" spans="1:10" x14ac:dyDescent="0.3">
      <c r="A419" s="234" t="s">
        <v>67</v>
      </c>
      <c r="B419" s="208" t="s">
        <v>449</v>
      </c>
      <c r="C419" s="181" t="s">
        <v>146</v>
      </c>
      <c r="D419" s="182" t="s">
        <v>69</v>
      </c>
      <c r="E419" s="173" t="s">
        <v>318</v>
      </c>
      <c r="F419" s="187" t="s">
        <v>47</v>
      </c>
      <c r="G419" s="187" t="s">
        <v>47</v>
      </c>
      <c r="H419" s="187" t="s">
        <v>47</v>
      </c>
      <c r="I419" s="187" t="s">
        <v>47</v>
      </c>
      <c r="J419" s="182"/>
    </row>
    <row r="420" spans="1:10" x14ac:dyDescent="0.3">
      <c r="A420" s="234" t="s">
        <v>67</v>
      </c>
      <c r="B420" s="184" t="s">
        <v>450</v>
      </c>
      <c r="C420" s="220" t="s">
        <v>96</v>
      </c>
      <c r="D420" s="182" t="s">
        <v>69</v>
      </c>
      <c r="E420" s="182" t="s">
        <v>318</v>
      </c>
      <c r="F420" s="182" t="s">
        <v>317</v>
      </c>
      <c r="G420" s="182" t="s">
        <v>318</v>
      </c>
      <c r="H420" s="182" t="s">
        <v>62</v>
      </c>
      <c r="I420" s="182" t="s">
        <v>285</v>
      </c>
      <c r="J420" s="182"/>
    </row>
    <row r="421" spans="1:10" x14ac:dyDescent="0.3">
      <c r="A421" s="234" t="s">
        <v>67</v>
      </c>
      <c r="B421" s="184" t="s">
        <v>450</v>
      </c>
      <c r="C421" s="220" t="s">
        <v>105</v>
      </c>
      <c r="D421" s="182" t="s">
        <v>69</v>
      </c>
      <c r="E421" s="182" t="s">
        <v>318</v>
      </c>
      <c r="F421" s="187" t="s">
        <v>47</v>
      </c>
      <c r="G421" s="187" t="s">
        <v>47</v>
      </c>
      <c r="H421" s="182" t="s">
        <v>62</v>
      </c>
      <c r="I421" s="182" t="s">
        <v>285</v>
      </c>
      <c r="J421" s="182"/>
    </row>
    <row r="422" spans="1:10" x14ac:dyDescent="0.3">
      <c r="A422" s="234" t="s">
        <v>67</v>
      </c>
      <c r="B422" s="184" t="s">
        <v>450</v>
      </c>
      <c r="C422" s="220" t="s">
        <v>287</v>
      </c>
      <c r="D422" s="182" t="s">
        <v>69</v>
      </c>
      <c r="E422" s="182" t="s">
        <v>431</v>
      </c>
      <c r="F422" s="187" t="s">
        <v>47</v>
      </c>
      <c r="G422" s="187" t="s">
        <v>47</v>
      </c>
      <c r="H422" s="182" t="s">
        <v>62</v>
      </c>
      <c r="I422" s="182" t="s">
        <v>285</v>
      </c>
      <c r="J422" s="182"/>
    </row>
    <row r="423" spans="1:10" x14ac:dyDescent="0.3">
      <c r="A423" s="234" t="s">
        <v>67</v>
      </c>
      <c r="B423" s="184" t="s">
        <v>450</v>
      </c>
      <c r="C423" s="220" t="s">
        <v>288</v>
      </c>
      <c r="D423" s="182" t="s">
        <v>69</v>
      </c>
      <c r="E423" s="182" t="s">
        <v>446</v>
      </c>
      <c r="F423" s="187" t="s">
        <v>47</v>
      </c>
      <c r="G423" s="187" t="s">
        <v>47</v>
      </c>
      <c r="H423" s="182" t="s">
        <v>62</v>
      </c>
      <c r="I423" s="182" t="s">
        <v>285</v>
      </c>
      <c r="J423" s="182"/>
    </row>
    <row r="424" spans="1:10" x14ac:dyDescent="0.3">
      <c r="A424" s="234" t="s">
        <v>67</v>
      </c>
      <c r="B424" s="184" t="s">
        <v>450</v>
      </c>
      <c r="C424" s="220" t="s">
        <v>125</v>
      </c>
      <c r="D424" s="182" t="s">
        <v>69</v>
      </c>
      <c r="E424" s="182" t="s">
        <v>446</v>
      </c>
      <c r="F424" s="187" t="s">
        <v>47</v>
      </c>
      <c r="G424" s="187" t="s">
        <v>47</v>
      </c>
      <c r="H424" s="182" t="s">
        <v>62</v>
      </c>
      <c r="I424" s="182" t="s">
        <v>285</v>
      </c>
      <c r="J424" s="182"/>
    </row>
    <row r="425" spans="1:10" x14ac:dyDescent="0.3">
      <c r="A425" s="234" t="s">
        <v>67</v>
      </c>
      <c r="B425" s="184" t="s">
        <v>450</v>
      </c>
      <c r="C425" s="220" t="s">
        <v>146</v>
      </c>
      <c r="D425" s="182" t="s">
        <v>69</v>
      </c>
      <c r="E425" s="173" t="s">
        <v>318</v>
      </c>
      <c r="F425" s="187" t="s">
        <v>47</v>
      </c>
      <c r="G425" s="187" t="s">
        <v>47</v>
      </c>
      <c r="H425" s="187" t="s">
        <v>47</v>
      </c>
      <c r="I425" s="187" t="s">
        <v>47</v>
      </c>
      <c r="J425" s="182"/>
    </row>
    <row r="426" spans="1:10" x14ac:dyDescent="0.3">
      <c r="A426" s="234" t="s">
        <v>67</v>
      </c>
      <c r="B426" s="180" t="s">
        <v>451</v>
      </c>
      <c r="C426" s="181" t="s">
        <v>96</v>
      </c>
      <c r="D426" s="182" t="s">
        <v>69</v>
      </c>
      <c r="E426" s="182" t="s">
        <v>318</v>
      </c>
      <c r="F426" s="182" t="s">
        <v>317</v>
      </c>
      <c r="G426" s="182" t="s">
        <v>318</v>
      </c>
      <c r="H426" s="182" t="s">
        <v>62</v>
      </c>
      <c r="I426" s="182" t="s">
        <v>285</v>
      </c>
      <c r="J426" s="182"/>
    </row>
    <row r="427" spans="1:10" x14ac:dyDescent="0.3">
      <c r="A427" s="234" t="s">
        <v>67</v>
      </c>
      <c r="B427" s="180" t="s">
        <v>451</v>
      </c>
      <c r="C427" s="181" t="s">
        <v>105</v>
      </c>
      <c r="D427" s="182" t="s">
        <v>69</v>
      </c>
      <c r="E427" s="182" t="s">
        <v>318</v>
      </c>
      <c r="F427" s="187" t="s">
        <v>47</v>
      </c>
      <c r="G427" s="187" t="s">
        <v>47</v>
      </c>
      <c r="H427" s="182" t="s">
        <v>62</v>
      </c>
      <c r="I427" s="182" t="s">
        <v>285</v>
      </c>
      <c r="J427" s="182"/>
    </row>
    <row r="428" spans="1:10" x14ac:dyDescent="0.3">
      <c r="A428" s="234" t="s">
        <v>67</v>
      </c>
      <c r="B428" s="180" t="s">
        <v>451</v>
      </c>
      <c r="C428" s="181" t="s">
        <v>287</v>
      </c>
      <c r="D428" s="182" t="s">
        <v>69</v>
      </c>
      <c r="E428" s="182" t="s">
        <v>431</v>
      </c>
      <c r="F428" s="187" t="s">
        <v>47</v>
      </c>
      <c r="G428" s="187" t="s">
        <v>47</v>
      </c>
      <c r="H428" s="182" t="s">
        <v>62</v>
      </c>
      <c r="I428" s="182" t="s">
        <v>285</v>
      </c>
      <c r="J428" s="182"/>
    </row>
    <row r="429" spans="1:10" x14ac:dyDescent="0.3">
      <c r="A429" s="234" t="s">
        <v>67</v>
      </c>
      <c r="B429" s="180" t="s">
        <v>451</v>
      </c>
      <c r="C429" s="181" t="s">
        <v>288</v>
      </c>
      <c r="D429" s="187" t="s">
        <v>47</v>
      </c>
      <c r="E429" s="187" t="s">
        <v>47</v>
      </c>
      <c r="F429" s="187" t="s">
        <v>47</v>
      </c>
      <c r="G429" s="187" t="s">
        <v>47</v>
      </c>
      <c r="H429" s="182" t="s">
        <v>62</v>
      </c>
      <c r="I429" s="182" t="s">
        <v>285</v>
      </c>
      <c r="J429" s="182"/>
    </row>
    <row r="430" spans="1:10" x14ac:dyDescent="0.3">
      <c r="A430" s="234" t="s">
        <v>67</v>
      </c>
      <c r="B430" s="180" t="s">
        <v>451</v>
      </c>
      <c r="C430" s="181" t="s">
        <v>125</v>
      </c>
      <c r="D430" s="187" t="s">
        <v>47</v>
      </c>
      <c r="E430" s="187" t="s">
        <v>47</v>
      </c>
      <c r="F430" s="187" t="s">
        <v>47</v>
      </c>
      <c r="G430" s="187" t="s">
        <v>47</v>
      </c>
      <c r="H430" s="182" t="s">
        <v>62</v>
      </c>
      <c r="I430" s="182" t="s">
        <v>285</v>
      </c>
      <c r="J430" s="182"/>
    </row>
    <row r="431" spans="1:10" x14ac:dyDescent="0.3">
      <c r="A431" s="234" t="s">
        <v>67</v>
      </c>
      <c r="B431" s="180" t="s">
        <v>451</v>
      </c>
      <c r="C431" s="181" t="s">
        <v>146</v>
      </c>
      <c r="D431" s="182" t="s">
        <v>69</v>
      </c>
      <c r="E431" s="173" t="s">
        <v>318</v>
      </c>
      <c r="F431" s="187" t="s">
        <v>47</v>
      </c>
      <c r="G431" s="187" t="s">
        <v>47</v>
      </c>
      <c r="H431" s="187" t="s">
        <v>47</v>
      </c>
      <c r="I431" s="187" t="s">
        <v>47</v>
      </c>
      <c r="J431" s="182"/>
    </row>
    <row r="432" spans="1:10" x14ac:dyDescent="0.3">
      <c r="A432" s="234" t="s">
        <v>67</v>
      </c>
      <c r="B432" s="184" t="s">
        <v>452</v>
      </c>
      <c r="C432" s="220" t="s">
        <v>96</v>
      </c>
      <c r="D432" s="182" t="s">
        <v>69</v>
      </c>
      <c r="E432" s="182" t="s">
        <v>318</v>
      </c>
      <c r="F432" s="182" t="s">
        <v>317</v>
      </c>
      <c r="G432" s="182" t="s">
        <v>318</v>
      </c>
      <c r="H432" s="182" t="s">
        <v>62</v>
      </c>
      <c r="I432" s="182" t="s">
        <v>285</v>
      </c>
      <c r="J432" s="182"/>
    </row>
    <row r="433" spans="1:10" x14ac:dyDescent="0.3">
      <c r="A433" s="234" t="s">
        <v>67</v>
      </c>
      <c r="B433" s="184" t="s">
        <v>452</v>
      </c>
      <c r="C433" s="220" t="s">
        <v>105</v>
      </c>
      <c r="D433" s="182" t="s">
        <v>69</v>
      </c>
      <c r="E433" s="182" t="s">
        <v>318</v>
      </c>
      <c r="F433" s="187" t="s">
        <v>47</v>
      </c>
      <c r="G433" s="187" t="s">
        <v>47</v>
      </c>
      <c r="H433" s="182" t="s">
        <v>62</v>
      </c>
      <c r="I433" s="182" t="s">
        <v>285</v>
      </c>
      <c r="J433" s="182"/>
    </row>
    <row r="434" spans="1:10" x14ac:dyDescent="0.3">
      <c r="A434" s="234" t="s">
        <v>67</v>
      </c>
      <c r="B434" s="184" t="s">
        <v>452</v>
      </c>
      <c r="C434" s="220" t="s">
        <v>287</v>
      </c>
      <c r="D434" s="182" t="s">
        <v>69</v>
      </c>
      <c r="E434" s="182" t="s">
        <v>431</v>
      </c>
      <c r="F434" s="187" t="s">
        <v>47</v>
      </c>
      <c r="G434" s="187" t="s">
        <v>47</v>
      </c>
      <c r="H434" s="182" t="s">
        <v>62</v>
      </c>
      <c r="I434" s="182" t="s">
        <v>285</v>
      </c>
      <c r="J434" s="182"/>
    </row>
    <row r="435" spans="1:10" x14ac:dyDescent="0.3">
      <c r="A435" s="234" t="s">
        <v>67</v>
      </c>
      <c r="B435" s="184" t="s">
        <v>452</v>
      </c>
      <c r="C435" s="220" t="s">
        <v>288</v>
      </c>
      <c r="D435" s="187" t="s">
        <v>47</v>
      </c>
      <c r="E435" s="187" t="s">
        <v>47</v>
      </c>
      <c r="F435" s="187" t="s">
        <v>47</v>
      </c>
      <c r="G435" s="187" t="s">
        <v>47</v>
      </c>
      <c r="H435" s="182" t="s">
        <v>62</v>
      </c>
      <c r="I435" s="182" t="s">
        <v>285</v>
      </c>
      <c r="J435" s="182"/>
    </row>
    <row r="436" spans="1:10" x14ac:dyDescent="0.3">
      <c r="A436" s="234" t="s">
        <v>67</v>
      </c>
      <c r="B436" s="184" t="s">
        <v>452</v>
      </c>
      <c r="C436" s="220" t="s">
        <v>125</v>
      </c>
      <c r="D436" s="187" t="s">
        <v>47</v>
      </c>
      <c r="E436" s="187" t="s">
        <v>47</v>
      </c>
      <c r="F436" s="187" t="s">
        <v>47</v>
      </c>
      <c r="G436" s="187" t="s">
        <v>47</v>
      </c>
      <c r="H436" s="182" t="s">
        <v>62</v>
      </c>
      <c r="I436" s="182" t="s">
        <v>285</v>
      </c>
      <c r="J436" s="182"/>
    </row>
    <row r="437" spans="1:10" x14ac:dyDescent="0.3">
      <c r="A437" s="234" t="s">
        <v>67</v>
      </c>
      <c r="B437" s="184" t="s">
        <v>452</v>
      </c>
      <c r="C437" s="220" t="s">
        <v>146</v>
      </c>
      <c r="D437" s="182" t="s">
        <v>69</v>
      </c>
      <c r="E437" s="173" t="s">
        <v>318</v>
      </c>
      <c r="F437" s="187" t="s">
        <v>47</v>
      </c>
      <c r="G437" s="187" t="s">
        <v>47</v>
      </c>
      <c r="H437" s="187" t="s">
        <v>47</v>
      </c>
      <c r="I437" s="187" t="s">
        <v>47</v>
      </c>
      <c r="J437" s="182"/>
    </row>
    <row r="438" spans="1:10" x14ac:dyDescent="0.3">
      <c r="A438" s="234" t="s">
        <v>67</v>
      </c>
      <c r="B438" s="180" t="s">
        <v>453</v>
      </c>
      <c r="C438" s="181" t="s">
        <v>288</v>
      </c>
      <c r="D438" s="236" t="s">
        <v>69</v>
      </c>
      <c r="E438" s="236" t="s">
        <v>433</v>
      </c>
      <c r="F438" s="187" t="s">
        <v>47</v>
      </c>
      <c r="G438" s="187" t="s">
        <v>47</v>
      </c>
      <c r="H438" s="182" t="s">
        <v>62</v>
      </c>
      <c r="I438" s="182" t="s">
        <v>285</v>
      </c>
      <c r="J438" s="182"/>
    </row>
    <row r="439" spans="1:10" x14ac:dyDescent="0.3">
      <c r="A439" s="234" t="s">
        <v>67</v>
      </c>
      <c r="B439" s="180" t="s">
        <v>453</v>
      </c>
      <c r="C439" s="181" t="s">
        <v>125</v>
      </c>
      <c r="D439" s="236" t="s">
        <v>69</v>
      </c>
      <c r="E439" s="236" t="s">
        <v>433</v>
      </c>
      <c r="F439" s="187" t="s">
        <v>47</v>
      </c>
      <c r="G439" s="187" t="s">
        <v>47</v>
      </c>
      <c r="H439" s="182" t="s">
        <v>62</v>
      </c>
      <c r="I439" s="182" t="s">
        <v>285</v>
      </c>
      <c r="J439" s="182"/>
    </row>
    <row r="440" spans="1:10" x14ac:dyDescent="0.3">
      <c r="A440" s="234" t="s">
        <v>67</v>
      </c>
      <c r="B440" s="184" t="s">
        <v>454</v>
      </c>
      <c r="C440" s="220" t="s">
        <v>96</v>
      </c>
      <c r="D440" s="182" t="s">
        <v>69</v>
      </c>
      <c r="E440" s="182" t="s">
        <v>318</v>
      </c>
      <c r="F440" s="182" t="s">
        <v>317</v>
      </c>
      <c r="G440" s="182" t="s">
        <v>318</v>
      </c>
      <c r="H440" s="182" t="s">
        <v>62</v>
      </c>
      <c r="I440" s="182" t="s">
        <v>285</v>
      </c>
      <c r="J440" s="182"/>
    </row>
    <row r="441" spans="1:10" x14ac:dyDescent="0.3">
      <c r="A441" s="234" t="s">
        <v>67</v>
      </c>
      <c r="B441" s="184" t="s">
        <v>454</v>
      </c>
      <c r="C441" s="220" t="s">
        <v>105</v>
      </c>
      <c r="D441" s="182" t="s">
        <v>69</v>
      </c>
      <c r="E441" s="182" t="s">
        <v>318</v>
      </c>
      <c r="F441" s="187" t="s">
        <v>47</v>
      </c>
      <c r="G441" s="187" t="s">
        <v>47</v>
      </c>
      <c r="H441" s="182" t="s">
        <v>62</v>
      </c>
      <c r="I441" s="182" t="s">
        <v>285</v>
      </c>
      <c r="J441" s="182"/>
    </row>
    <row r="442" spans="1:10" x14ac:dyDescent="0.3">
      <c r="A442" s="234" t="s">
        <v>67</v>
      </c>
      <c r="B442" s="184" t="s">
        <v>454</v>
      </c>
      <c r="C442" s="220" t="s">
        <v>287</v>
      </c>
      <c r="D442" s="182" t="s">
        <v>69</v>
      </c>
      <c r="E442" s="182" t="s">
        <v>431</v>
      </c>
      <c r="F442" s="187" t="s">
        <v>47</v>
      </c>
      <c r="G442" s="187" t="s">
        <v>47</v>
      </c>
      <c r="H442" s="182" t="s">
        <v>62</v>
      </c>
      <c r="I442" s="182" t="s">
        <v>285</v>
      </c>
      <c r="J442" s="182"/>
    </row>
    <row r="443" spans="1:10" x14ac:dyDescent="0.3">
      <c r="A443" s="234" t="s">
        <v>67</v>
      </c>
      <c r="B443" s="184" t="s">
        <v>454</v>
      </c>
      <c r="C443" s="220" t="s">
        <v>288</v>
      </c>
      <c r="D443" s="187" t="s">
        <v>47</v>
      </c>
      <c r="E443" s="187" t="s">
        <v>47</v>
      </c>
      <c r="F443" s="187" t="s">
        <v>47</v>
      </c>
      <c r="G443" s="187" t="s">
        <v>47</v>
      </c>
      <c r="H443" s="182" t="s">
        <v>62</v>
      </c>
      <c r="I443" s="182" t="s">
        <v>285</v>
      </c>
      <c r="J443" s="182"/>
    </row>
    <row r="444" spans="1:10" x14ac:dyDescent="0.3">
      <c r="A444" s="234" t="s">
        <v>67</v>
      </c>
      <c r="B444" s="184" t="s">
        <v>454</v>
      </c>
      <c r="C444" s="220" t="s">
        <v>125</v>
      </c>
      <c r="D444" s="187" t="s">
        <v>47</v>
      </c>
      <c r="E444" s="187" t="s">
        <v>47</v>
      </c>
      <c r="F444" s="187" t="s">
        <v>47</v>
      </c>
      <c r="G444" s="187" t="s">
        <v>47</v>
      </c>
      <c r="H444" s="182" t="s">
        <v>62</v>
      </c>
      <c r="I444" s="182" t="s">
        <v>285</v>
      </c>
      <c r="J444" s="182"/>
    </row>
    <row r="445" spans="1:10" x14ac:dyDescent="0.3">
      <c r="A445" s="234" t="s">
        <v>67</v>
      </c>
      <c r="B445" s="184" t="s">
        <v>454</v>
      </c>
      <c r="C445" s="220" t="s">
        <v>146</v>
      </c>
      <c r="D445" s="182" t="s">
        <v>69</v>
      </c>
      <c r="E445" s="173" t="s">
        <v>318</v>
      </c>
      <c r="F445" s="187" t="s">
        <v>47</v>
      </c>
      <c r="G445" s="187" t="s">
        <v>47</v>
      </c>
      <c r="H445" s="187" t="s">
        <v>47</v>
      </c>
      <c r="I445" s="187" t="s">
        <v>47</v>
      </c>
      <c r="J445" s="182"/>
    </row>
    <row r="446" spans="1:10" x14ac:dyDescent="0.3">
      <c r="A446" s="234" t="s">
        <v>67</v>
      </c>
      <c r="B446" s="180" t="s">
        <v>455</v>
      </c>
      <c r="C446" s="181" t="s">
        <v>288</v>
      </c>
      <c r="D446" s="236" t="s">
        <v>69</v>
      </c>
      <c r="E446" s="236" t="s">
        <v>433</v>
      </c>
      <c r="F446" s="187" t="s">
        <v>47</v>
      </c>
      <c r="G446" s="187" t="s">
        <v>47</v>
      </c>
      <c r="H446" s="182" t="s">
        <v>62</v>
      </c>
      <c r="I446" s="182" t="s">
        <v>285</v>
      </c>
      <c r="J446" s="182"/>
    </row>
    <row r="447" spans="1:10" x14ac:dyDescent="0.3">
      <c r="A447" s="234" t="s">
        <v>67</v>
      </c>
      <c r="B447" s="180" t="s">
        <v>455</v>
      </c>
      <c r="C447" s="181" t="s">
        <v>125</v>
      </c>
      <c r="D447" s="236" t="s">
        <v>69</v>
      </c>
      <c r="E447" s="236" t="s">
        <v>433</v>
      </c>
      <c r="F447" s="187" t="s">
        <v>47</v>
      </c>
      <c r="G447" s="187" t="s">
        <v>47</v>
      </c>
      <c r="H447" s="182" t="s">
        <v>62</v>
      </c>
      <c r="I447" s="182" t="s">
        <v>285</v>
      </c>
      <c r="J447" s="182"/>
    </row>
    <row r="448" spans="1:10" x14ac:dyDescent="0.3">
      <c r="A448" s="234" t="s">
        <v>67</v>
      </c>
      <c r="B448" s="235" t="s">
        <v>456</v>
      </c>
      <c r="C448" s="220" t="s">
        <v>96</v>
      </c>
      <c r="D448" s="182" t="s">
        <v>69</v>
      </c>
      <c r="E448" s="182" t="s">
        <v>318</v>
      </c>
      <c r="F448" s="182" t="s">
        <v>317</v>
      </c>
      <c r="G448" s="182" t="s">
        <v>318</v>
      </c>
      <c r="H448" s="182" t="s">
        <v>62</v>
      </c>
      <c r="I448" s="182" t="s">
        <v>285</v>
      </c>
      <c r="J448" s="182"/>
    </row>
    <row r="449" spans="1:10" x14ac:dyDescent="0.3">
      <c r="A449" s="234" t="s">
        <v>67</v>
      </c>
      <c r="B449" s="235" t="s">
        <v>456</v>
      </c>
      <c r="C449" s="220" t="s">
        <v>105</v>
      </c>
      <c r="D449" s="182" t="s">
        <v>69</v>
      </c>
      <c r="E449" s="182" t="s">
        <v>318</v>
      </c>
      <c r="F449" s="187" t="s">
        <v>47</v>
      </c>
      <c r="G449" s="187" t="s">
        <v>47</v>
      </c>
      <c r="H449" s="182" t="s">
        <v>62</v>
      </c>
      <c r="I449" s="182" t="s">
        <v>285</v>
      </c>
      <c r="J449" s="182"/>
    </row>
    <row r="450" spans="1:10" x14ac:dyDescent="0.3">
      <c r="A450" s="234" t="s">
        <v>67</v>
      </c>
      <c r="B450" s="235" t="s">
        <v>456</v>
      </c>
      <c r="C450" s="220" t="s">
        <v>287</v>
      </c>
      <c r="D450" s="182" t="s">
        <v>69</v>
      </c>
      <c r="E450" s="182" t="s">
        <v>431</v>
      </c>
      <c r="F450" s="187" t="s">
        <v>47</v>
      </c>
      <c r="G450" s="187" t="s">
        <v>47</v>
      </c>
      <c r="H450" s="182" t="s">
        <v>62</v>
      </c>
      <c r="I450" s="182" t="s">
        <v>285</v>
      </c>
      <c r="J450" s="182"/>
    </row>
    <row r="451" spans="1:10" x14ac:dyDescent="0.3">
      <c r="A451" s="234" t="s">
        <v>67</v>
      </c>
      <c r="B451" s="235" t="s">
        <v>456</v>
      </c>
      <c r="C451" s="220" t="s">
        <v>288</v>
      </c>
      <c r="D451" s="187" t="s">
        <v>47</v>
      </c>
      <c r="E451" s="187" t="s">
        <v>47</v>
      </c>
      <c r="F451" s="187" t="s">
        <v>47</v>
      </c>
      <c r="G451" s="187" t="s">
        <v>47</v>
      </c>
      <c r="H451" s="182" t="s">
        <v>62</v>
      </c>
      <c r="I451" s="182" t="s">
        <v>285</v>
      </c>
      <c r="J451" s="182"/>
    </row>
    <row r="452" spans="1:10" x14ac:dyDescent="0.3">
      <c r="A452" s="234" t="s">
        <v>67</v>
      </c>
      <c r="B452" s="235" t="s">
        <v>456</v>
      </c>
      <c r="C452" s="220" t="s">
        <v>125</v>
      </c>
      <c r="D452" s="187" t="s">
        <v>47</v>
      </c>
      <c r="E452" s="187" t="s">
        <v>47</v>
      </c>
      <c r="F452" s="187" t="s">
        <v>47</v>
      </c>
      <c r="G452" s="187" t="s">
        <v>47</v>
      </c>
      <c r="H452" s="182" t="s">
        <v>62</v>
      </c>
      <c r="I452" s="182" t="s">
        <v>285</v>
      </c>
      <c r="J452" s="182"/>
    </row>
    <row r="453" spans="1:10" x14ac:dyDescent="0.3">
      <c r="A453" s="234" t="s">
        <v>67</v>
      </c>
      <c r="B453" s="235" t="s">
        <v>456</v>
      </c>
      <c r="C453" s="220" t="s">
        <v>146</v>
      </c>
      <c r="D453" s="182" t="s">
        <v>69</v>
      </c>
      <c r="E453" s="173" t="s">
        <v>318</v>
      </c>
      <c r="F453" s="182" t="s">
        <v>317</v>
      </c>
      <c r="G453" s="182" t="s">
        <v>318</v>
      </c>
      <c r="H453" s="187" t="s">
        <v>47</v>
      </c>
      <c r="I453" s="187" t="s">
        <v>47</v>
      </c>
      <c r="J453" s="182"/>
    </row>
    <row r="454" spans="1:10" x14ac:dyDescent="0.3">
      <c r="A454" s="234" t="s">
        <v>67</v>
      </c>
      <c r="B454" s="208" t="s">
        <v>457</v>
      </c>
      <c r="C454" s="181" t="s">
        <v>96</v>
      </c>
      <c r="D454" s="182" t="s">
        <v>69</v>
      </c>
      <c r="E454" s="182" t="s">
        <v>318</v>
      </c>
      <c r="F454" s="187" t="s">
        <v>47</v>
      </c>
      <c r="G454" s="187" t="s">
        <v>47</v>
      </c>
      <c r="H454" s="182" t="s">
        <v>62</v>
      </c>
      <c r="I454" s="182" t="s">
        <v>285</v>
      </c>
      <c r="J454" s="182"/>
    </row>
    <row r="455" spans="1:10" x14ac:dyDescent="0.3">
      <c r="A455" s="234" t="s">
        <v>67</v>
      </c>
      <c r="B455" s="208" t="s">
        <v>457</v>
      </c>
      <c r="C455" s="181" t="s">
        <v>105</v>
      </c>
      <c r="D455" s="182" t="s">
        <v>69</v>
      </c>
      <c r="E455" s="182" t="s">
        <v>318</v>
      </c>
      <c r="F455" s="187" t="s">
        <v>47</v>
      </c>
      <c r="G455" s="187" t="s">
        <v>47</v>
      </c>
      <c r="H455" s="182" t="s">
        <v>62</v>
      </c>
      <c r="I455" s="182" t="s">
        <v>285</v>
      </c>
      <c r="J455" s="182"/>
    </row>
    <row r="456" spans="1:10" x14ac:dyDescent="0.3">
      <c r="A456" s="234" t="s">
        <v>67</v>
      </c>
      <c r="B456" s="208" t="s">
        <v>457</v>
      </c>
      <c r="C456" s="181" t="s">
        <v>287</v>
      </c>
      <c r="D456" s="182" t="s">
        <v>69</v>
      </c>
      <c r="E456" s="182" t="s">
        <v>431</v>
      </c>
      <c r="F456" s="187" t="s">
        <v>47</v>
      </c>
      <c r="G456" s="187" t="s">
        <v>47</v>
      </c>
      <c r="H456" s="182" t="s">
        <v>62</v>
      </c>
      <c r="I456" s="182" t="s">
        <v>285</v>
      </c>
      <c r="J456" s="182"/>
    </row>
    <row r="457" spans="1:10" x14ac:dyDescent="0.3">
      <c r="A457" s="234" t="s">
        <v>67</v>
      </c>
      <c r="B457" s="208" t="s">
        <v>457</v>
      </c>
      <c r="C457" s="181" t="s">
        <v>288</v>
      </c>
      <c r="D457" s="187" t="s">
        <v>47</v>
      </c>
      <c r="E457" s="187" t="s">
        <v>47</v>
      </c>
      <c r="F457" s="187" t="s">
        <v>47</v>
      </c>
      <c r="G457" s="187" t="s">
        <v>47</v>
      </c>
      <c r="H457" s="182" t="s">
        <v>62</v>
      </c>
      <c r="I457" s="182" t="s">
        <v>285</v>
      </c>
      <c r="J457" s="182"/>
    </row>
    <row r="458" spans="1:10" x14ac:dyDescent="0.3">
      <c r="A458" s="234" t="s">
        <v>67</v>
      </c>
      <c r="B458" s="208" t="s">
        <v>457</v>
      </c>
      <c r="C458" s="181" t="s">
        <v>125</v>
      </c>
      <c r="D458" s="187" t="s">
        <v>47</v>
      </c>
      <c r="E458" s="187" t="s">
        <v>47</v>
      </c>
      <c r="F458" s="187" t="s">
        <v>47</v>
      </c>
      <c r="G458" s="187" t="s">
        <v>47</v>
      </c>
      <c r="H458" s="182" t="s">
        <v>62</v>
      </c>
      <c r="I458" s="182" t="s">
        <v>285</v>
      </c>
      <c r="J458" s="182"/>
    </row>
    <row r="459" spans="1:10" x14ac:dyDescent="0.3">
      <c r="A459" s="234" t="s">
        <v>67</v>
      </c>
      <c r="B459" s="208" t="s">
        <v>457</v>
      </c>
      <c r="C459" s="181" t="s">
        <v>146</v>
      </c>
      <c r="D459" s="182" t="s">
        <v>69</v>
      </c>
      <c r="E459" s="173" t="s">
        <v>318</v>
      </c>
      <c r="F459" s="187" t="s">
        <v>47</v>
      </c>
      <c r="G459" s="187" t="s">
        <v>47</v>
      </c>
      <c r="H459" s="187" t="s">
        <v>47</v>
      </c>
      <c r="I459" s="187" t="s">
        <v>47</v>
      </c>
      <c r="J459" s="182"/>
    </row>
    <row r="460" spans="1:10" x14ac:dyDescent="0.3">
      <c r="A460" s="234" t="s">
        <v>67</v>
      </c>
      <c r="B460" s="235" t="s">
        <v>458</v>
      </c>
      <c r="C460" s="220" t="s">
        <v>96</v>
      </c>
      <c r="D460" s="182" t="s">
        <v>69</v>
      </c>
      <c r="E460" s="182" t="s">
        <v>318</v>
      </c>
      <c r="F460" s="182" t="s">
        <v>317</v>
      </c>
      <c r="G460" s="182" t="s">
        <v>318</v>
      </c>
      <c r="H460" s="182" t="s">
        <v>62</v>
      </c>
      <c r="I460" s="182" t="s">
        <v>285</v>
      </c>
      <c r="J460" s="182"/>
    </row>
    <row r="461" spans="1:10" x14ac:dyDescent="0.3">
      <c r="A461" s="234" t="s">
        <v>67</v>
      </c>
      <c r="B461" s="235" t="s">
        <v>458</v>
      </c>
      <c r="C461" s="220" t="s">
        <v>105</v>
      </c>
      <c r="D461" s="182" t="s">
        <v>69</v>
      </c>
      <c r="E461" s="182" t="s">
        <v>318</v>
      </c>
      <c r="F461" s="187" t="s">
        <v>47</v>
      </c>
      <c r="G461" s="187" t="s">
        <v>47</v>
      </c>
      <c r="H461" s="182" t="s">
        <v>62</v>
      </c>
      <c r="I461" s="182" t="s">
        <v>285</v>
      </c>
      <c r="J461" s="182"/>
    </row>
    <row r="462" spans="1:10" x14ac:dyDescent="0.3">
      <c r="A462" s="234" t="s">
        <v>67</v>
      </c>
      <c r="B462" s="235" t="s">
        <v>458</v>
      </c>
      <c r="C462" s="220" t="s">
        <v>287</v>
      </c>
      <c r="D462" s="182" t="s">
        <v>69</v>
      </c>
      <c r="E462" s="182" t="s">
        <v>431</v>
      </c>
      <c r="F462" s="187" t="s">
        <v>47</v>
      </c>
      <c r="G462" s="187" t="s">
        <v>47</v>
      </c>
      <c r="H462" s="182" t="s">
        <v>62</v>
      </c>
      <c r="I462" s="182" t="s">
        <v>285</v>
      </c>
      <c r="J462" s="182"/>
    </row>
    <row r="463" spans="1:10" x14ac:dyDescent="0.3">
      <c r="A463" s="234" t="s">
        <v>67</v>
      </c>
      <c r="B463" s="235" t="s">
        <v>458</v>
      </c>
      <c r="C463" s="220" t="s">
        <v>288</v>
      </c>
      <c r="D463" s="187" t="s">
        <v>47</v>
      </c>
      <c r="E463" s="187" t="s">
        <v>47</v>
      </c>
      <c r="F463" s="187" t="s">
        <v>47</v>
      </c>
      <c r="G463" s="187" t="s">
        <v>47</v>
      </c>
      <c r="H463" s="182" t="s">
        <v>62</v>
      </c>
      <c r="I463" s="182" t="s">
        <v>285</v>
      </c>
      <c r="J463" s="182"/>
    </row>
    <row r="464" spans="1:10" x14ac:dyDescent="0.3">
      <c r="A464" s="234" t="s">
        <v>67</v>
      </c>
      <c r="B464" s="235" t="s">
        <v>458</v>
      </c>
      <c r="C464" s="220" t="s">
        <v>125</v>
      </c>
      <c r="D464" s="187" t="s">
        <v>47</v>
      </c>
      <c r="E464" s="187" t="s">
        <v>47</v>
      </c>
      <c r="F464" s="187" t="s">
        <v>47</v>
      </c>
      <c r="G464" s="187" t="s">
        <v>47</v>
      </c>
      <c r="H464" s="182" t="s">
        <v>62</v>
      </c>
      <c r="I464" s="182" t="s">
        <v>285</v>
      </c>
      <c r="J464" s="182"/>
    </row>
    <row r="465" spans="1:10" x14ac:dyDescent="0.3">
      <c r="A465" s="234" t="s">
        <v>67</v>
      </c>
      <c r="B465" s="235" t="s">
        <v>458</v>
      </c>
      <c r="C465" s="220" t="s">
        <v>146</v>
      </c>
      <c r="D465" s="182" t="s">
        <v>69</v>
      </c>
      <c r="E465" s="173" t="s">
        <v>318</v>
      </c>
      <c r="F465" s="187" t="s">
        <v>47</v>
      </c>
      <c r="G465" s="187" t="s">
        <v>47</v>
      </c>
      <c r="H465" s="187" t="s">
        <v>47</v>
      </c>
      <c r="I465" s="187" t="s">
        <v>47</v>
      </c>
      <c r="J465" s="182"/>
    </row>
    <row r="466" spans="1:10" x14ac:dyDescent="0.3">
      <c r="A466" s="234" t="s">
        <v>67</v>
      </c>
      <c r="B466" s="180" t="s">
        <v>459</v>
      </c>
      <c r="C466" s="181" t="s">
        <v>96</v>
      </c>
      <c r="D466" s="182" t="s">
        <v>69</v>
      </c>
      <c r="E466" s="182" t="s">
        <v>318</v>
      </c>
      <c r="F466" s="182" t="s">
        <v>317</v>
      </c>
      <c r="G466" s="182" t="s">
        <v>318</v>
      </c>
      <c r="H466" s="182" t="s">
        <v>62</v>
      </c>
      <c r="I466" s="182" t="s">
        <v>285</v>
      </c>
      <c r="J466" s="182"/>
    </row>
    <row r="467" spans="1:10" x14ac:dyDescent="0.3">
      <c r="A467" s="234" t="s">
        <v>67</v>
      </c>
      <c r="B467" s="180" t="s">
        <v>459</v>
      </c>
      <c r="C467" s="181" t="s">
        <v>105</v>
      </c>
      <c r="D467" s="182" t="s">
        <v>69</v>
      </c>
      <c r="E467" s="182" t="s">
        <v>318</v>
      </c>
      <c r="F467" s="187" t="s">
        <v>47</v>
      </c>
      <c r="G467" s="187" t="s">
        <v>47</v>
      </c>
      <c r="H467" s="182" t="s">
        <v>62</v>
      </c>
      <c r="I467" s="182" t="s">
        <v>285</v>
      </c>
      <c r="J467" s="182"/>
    </row>
    <row r="468" spans="1:10" x14ac:dyDescent="0.3">
      <c r="A468" s="234" t="s">
        <v>67</v>
      </c>
      <c r="B468" s="180" t="s">
        <v>459</v>
      </c>
      <c r="C468" s="181" t="s">
        <v>287</v>
      </c>
      <c r="D468" s="182" t="s">
        <v>69</v>
      </c>
      <c r="E468" s="182" t="s">
        <v>431</v>
      </c>
      <c r="F468" s="187" t="s">
        <v>47</v>
      </c>
      <c r="G468" s="187" t="s">
        <v>47</v>
      </c>
      <c r="H468" s="182" t="s">
        <v>62</v>
      </c>
      <c r="I468" s="182" t="s">
        <v>285</v>
      </c>
      <c r="J468" s="182"/>
    </row>
    <row r="469" spans="1:10" x14ac:dyDescent="0.3">
      <c r="A469" s="234" t="s">
        <v>67</v>
      </c>
      <c r="B469" s="180" t="s">
        <v>459</v>
      </c>
      <c r="C469" s="181" t="s">
        <v>288</v>
      </c>
      <c r="D469" s="187" t="s">
        <v>47</v>
      </c>
      <c r="E469" s="187" t="s">
        <v>47</v>
      </c>
      <c r="F469" s="187" t="s">
        <v>47</v>
      </c>
      <c r="G469" s="187" t="s">
        <v>47</v>
      </c>
      <c r="H469" s="182" t="s">
        <v>62</v>
      </c>
      <c r="I469" s="182" t="s">
        <v>285</v>
      </c>
      <c r="J469" s="182"/>
    </row>
    <row r="470" spans="1:10" x14ac:dyDescent="0.3">
      <c r="A470" s="234" t="s">
        <v>67</v>
      </c>
      <c r="B470" s="180" t="s">
        <v>459</v>
      </c>
      <c r="C470" s="181" t="s">
        <v>125</v>
      </c>
      <c r="D470" s="187" t="s">
        <v>47</v>
      </c>
      <c r="E470" s="187" t="s">
        <v>47</v>
      </c>
      <c r="F470" s="187" t="s">
        <v>47</v>
      </c>
      <c r="G470" s="187" t="s">
        <v>47</v>
      </c>
      <c r="H470" s="182" t="s">
        <v>62</v>
      </c>
      <c r="I470" s="182" t="s">
        <v>285</v>
      </c>
      <c r="J470" s="182"/>
    </row>
    <row r="471" spans="1:10" x14ac:dyDescent="0.3">
      <c r="A471" s="234" t="s">
        <v>67</v>
      </c>
      <c r="B471" s="180" t="s">
        <v>459</v>
      </c>
      <c r="C471" s="181" t="s">
        <v>146</v>
      </c>
      <c r="D471" s="182" t="s">
        <v>69</v>
      </c>
      <c r="E471" s="173" t="s">
        <v>318</v>
      </c>
      <c r="F471" s="187" t="s">
        <v>47</v>
      </c>
      <c r="G471" s="187" t="s">
        <v>47</v>
      </c>
      <c r="H471" s="187" t="s">
        <v>47</v>
      </c>
      <c r="I471" s="187" t="s">
        <v>47</v>
      </c>
      <c r="J471" s="182"/>
    </row>
    <row r="472" spans="1:10" x14ac:dyDescent="0.3">
      <c r="A472" s="234" t="s">
        <v>67</v>
      </c>
      <c r="B472" s="235" t="s">
        <v>460</v>
      </c>
      <c r="C472" s="220" t="s">
        <v>96</v>
      </c>
      <c r="D472" s="182" t="s">
        <v>69</v>
      </c>
      <c r="E472" s="182" t="s">
        <v>318</v>
      </c>
      <c r="F472" s="182" t="s">
        <v>317</v>
      </c>
      <c r="G472" s="182" t="s">
        <v>318</v>
      </c>
      <c r="H472" s="192" t="s">
        <v>62</v>
      </c>
      <c r="I472" s="192" t="s">
        <v>285</v>
      </c>
      <c r="J472" s="182"/>
    </row>
    <row r="473" spans="1:10" x14ac:dyDescent="0.3">
      <c r="A473" s="234" t="s">
        <v>67</v>
      </c>
      <c r="B473" s="235" t="s">
        <v>460</v>
      </c>
      <c r="C473" s="220" t="s">
        <v>105</v>
      </c>
      <c r="D473" s="182" t="s">
        <v>69</v>
      </c>
      <c r="E473" s="182" t="s">
        <v>318</v>
      </c>
      <c r="F473" s="187" t="s">
        <v>47</v>
      </c>
      <c r="G473" s="187" t="s">
        <v>47</v>
      </c>
      <c r="H473" s="192" t="s">
        <v>62</v>
      </c>
      <c r="I473" s="192" t="s">
        <v>285</v>
      </c>
      <c r="J473" s="182"/>
    </row>
    <row r="474" spans="1:10" x14ac:dyDescent="0.3">
      <c r="A474" s="234" t="s">
        <v>67</v>
      </c>
      <c r="B474" s="235" t="s">
        <v>460</v>
      </c>
      <c r="C474" s="220" t="s">
        <v>287</v>
      </c>
      <c r="D474" s="182" t="s">
        <v>69</v>
      </c>
      <c r="E474" s="182" t="s">
        <v>431</v>
      </c>
      <c r="F474" s="187" t="s">
        <v>47</v>
      </c>
      <c r="G474" s="187" t="s">
        <v>47</v>
      </c>
      <c r="H474" s="192" t="s">
        <v>62</v>
      </c>
      <c r="I474" s="192" t="s">
        <v>285</v>
      </c>
      <c r="J474" s="182"/>
    </row>
    <row r="475" spans="1:10" x14ac:dyDescent="0.3">
      <c r="A475" s="234" t="s">
        <v>67</v>
      </c>
      <c r="B475" s="235" t="s">
        <v>460</v>
      </c>
      <c r="C475" s="220" t="s">
        <v>288</v>
      </c>
      <c r="D475" s="187" t="s">
        <v>47</v>
      </c>
      <c r="E475" s="187" t="s">
        <v>47</v>
      </c>
      <c r="F475" s="187" t="s">
        <v>47</v>
      </c>
      <c r="G475" s="187" t="s">
        <v>47</v>
      </c>
      <c r="H475" s="192" t="s">
        <v>62</v>
      </c>
      <c r="I475" s="192" t="s">
        <v>285</v>
      </c>
      <c r="J475" s="182"/>
    </row>
    <row r="476" spans="1:10" x14ac:dyDescent="0.3">
      <c r="A476" s="234" t="s">
        <v>67</v>
      </c>
      <c r="B476" s="235" t="s">
        <v>460</v>
      </c>
      <c r="C476" s="220" t="s">
        <v>125</v>
      </c>
      <c r="D476" s="187" t="s">
        <v>47</v>
      </c>
      <c r="E476" s="187" t="s">
        <v>47</v>
      </c>
      <c r="F476" s="187" t="s">
        <v>47</v>
      </c>
      <c r="G476" s="187" t="s">
        <v>47</v>
      </c>
      <c r="H476" s="192" t="s">
        <v>62</v>
      </c>
      <c r="I476" s="192" t="s">
        <v>285</v>
      </c>
      <c r="J476" s="182"/>
    </row>
    <row r="477" spans="1:10" x14ac:dyDescent="0.3">
      <c r="A477" s="234" t="s">
        <v>67</v>
      </c>
      <c r="B477" s="235" t="s">
        <v>460</v>
      </c>
      <c r="C477" s="220" t="s">
        <v>146</v>
      </c>
      <c r="D477" s="182" t="s">
        <v>69</v>
      </c>
      <c r="E477" s="173" t="s">
        <v>318</v>
      </c>
      <c r="F477" s="187" t="s">
        <v>47</v>
      </c>
      <c r="G477" s="187" t="s">
        <v>47</v>
      </c>
      <c r="H477" s="187" t="s">
        <v>47</v>
      </c>
      <c r="I477" s="187" t="s">
        <v>47</v>
      </c>
      <c r="J477" s="182"/>
    </row>
    <row r="478" spans="1:10" x14ac:dyDescent="0.3">
      <c r="A478" s="234" t="s">
        <v>67</v>
      </c>
      <c r="B478" s="208" t="s">
        <v>461</v>
      </c>
      <c r="C478" s="181" t="s">
        <v>96</v>
      </c>
      <c r="D478" s="182" t="s">
        <v>69</v>
      </c>
      <c r="E478" s="182" t="s">
        <v>318</v>
      </c>
      <c r="F478" s="182" t="s">
        <v>317</v>
      </c>
      <c r="G478" s="182" t="s">
        <v>318</v>
      </c>
      <c r="H478" s="182" t="s">
        <v>62</v>
      </c>
      <c r="I478" s="182" t="s">
        <v>285</v>
      </c>
      <c r="J478" s="182"/>
    </row>
    <row r="479" spans="1:10" x14ac:dyDescent="0.3">
      <c r="A479" s="234" t="s">
        <v>67</v>
      </c>
      <c r="B479" s="208" t="s">
        <v>461</v>
      </c>
      <c r="C479" s="181" t="s">
        <v>105</v>
      </c>
      <c r="D479" s="182" t="s">
        <v>69</v>
      </c>
      <c r="E479" s="182" t="s">
        <v>318</v>
      </c>
      <c r="F479" s="187" t="s">
        <v>47</v>
      </c>
      <c r="G479" s="187" t="s">
        <v>47</v>
      </c>
      <c r="H479" s="182" t="s">
        <v>62</v>
      </c>
      <c r="I479" s="182" t="s">
        <v>285</v>
      </c>
      <c r="J479" s="182"/>
    </row>
    <row r="480" spans="1:10" x14ac:dyDescent="0.3">
      <c r="A480" s="234" t="s">
        <v>67</v>
      </c>
      <c r="B480" s="208" t="s">
        <v>461</v>
      </c>
      <c r="C480" s="181" t="s">
        <v>287</v>
      </c>
      <c r="D480" s="182" t="s">
        <v>69</v>
      </c>
      <c r="E480" s="182" t="s">
        <v>431</v>
      </c>
      <c r="F480" s="187" t="s">
        <v>47</v>
      </c>
      <c r="G480" s="187" t="s">
        <v>47</v>
      </c>
      <c r="H480" s="182" t="s">
        <v>62</v>
      </c>
      <c r="I480" s="182" t="s">
        <v>285</v>
      </c>
      <c r="J480" s="182"/>
    </row>
    <row r="481" spans="1:10" x14ac:dyDescent="0.3">
      <c r="A481" s="234" t="s">
        <v>67</v>
      </c>
      <c r="B481" s="208" t="s">
        <v>461</v>
      </c>
      <c r="C481" s="181" t="s">
        <v>288</v>
      </c>
      <c r="D481" s="187" t="s">
        <v>47</v>
      </c>
      <c r="E481" s="187" t="s">
        <v>47</v>
      </c>
      <c r="F481" s="187" t="s">
        <v>47</v>
      </c>
      <c r="G481" s="187" t="s">
        <v>47</v>
      </c>
      <c r="H481" s="182" t="s">
        <v>62</v>
      </c>
      <c r="I481" s="182" t="s">
        <v>285</v>
      </c>
      <c r="J481" s="182"/>
    </row>
    <row r="482" spans="1:10" x14ac:dyDescent="0.3">
      <c r="A482" s="234" t="s">
        <v>67</v>
      </c>
      <c r="B482" s="208" t="s">
        <v>461</v>
      </c>
      <c r="C482" s="181" t="s">
        <v>125</v>
      </c>
      <c r="D482" s="187" t="s">
        <v>47</v>
      </c>
      <c r="E482" s="187" t="s">
        <v>47</v>
      </c>
      <c r="F482" s="187" t="s">
        <v>47</v>
      </c>
      <c r="G482" s="187" t="s">
        <v>47</v>
      </c>
      <c r="H482" s="182" t="s">
        <v>62</v>
      </c>
      <c r="I482" s="182" t="s">
        <v>285</v>
      </c>
      <c r="J482" s="182"/>
    </row>
    <row r="483" spans="1:10" x14ac:dyDescent="0.3">
      <c r="A483" s="234" t="s">
        <v>67</v>
      </c>
      <c r="B483" s="208" t="s">
        <v>461</v>
      </c>
      <c r="C483" s="181" t="s">
        <v>146</v>
      </c>
      <c r="D483" s="182" t="s">
        <v>69</v>
      </c>
      <c r="E483" s="173" t="s">
        <v>318</v>
      </c>
      <c r="F483" s="187" t="s">
        <v>47</v>
      </c>
      <c r="G483" s="187" t="s">
        <v>47</v>
      </c>
      <c r="H483" s="187" t="s">
        <v>47</v>
      </c>
      <c r="I483" s="187" t="s">
        <v>47</v>
      </c>
      <c r="J483" s="182"/>
    </row>
    <row r="484" spans="1:10" x14ac:dyDescent="0.3">
      <c r="A484" s="234" t="s">
        <v>67</v>
      </c>
      <c r="B484" s="184" t="s">
        <v>462</v>
      </c>
      <c r="C484" s="220" t="s">
        <v>96</v>
      </c>
      <c r="D484" s="187" t="s">
        <v>47</v>
      </c>
      <c r="E484" s="187" t="s">
        <v>47</v>
      </c>
      <c r="F484" s="187"/>
      <c r="G484" s="187"/>
      <c r="H484" s="182" t="s">
        <v>62</v>
      </c>
      <c r="I484" s="182" t="s">
        <v>285</v>
      </c>
      <c r="J484" s="182"/>
    </row>
    <row r="485" spans="1:10" x14ac:dyDescent="0.3">
      <c r="A485" s="234" t="s">
        <v>67</v>
      </c>
      <c r="B485" s="184" t="s">
        <v>462</v>
      </c>
      <c r="C485" s="220" t="s">
        <v>105</v>
      </c>
      <c r="D485" s="187" t="s">
        <v>47</v>
      </c>
      <c r="E485" s="187" t="s">
        <v>47</v>
      </c>
      <c r="F485" s="187"/>
      <c r="G485" s="187"/>
      <c r="H485" s="182" t="s">
        <v>62</v>
      </c>
      <c r="I485" s="182" t="s">
        <v>285</v>
      </c>
      <c r="J485" s="182"/>
    </row>
    <row r="486" spans="1:10" x14ac:dyDescent="0.3">
      <c r="A486" s="234" t="s">
        <v>67</v>
      </c>
      <c r="B486" s="184" t="s">
        <v>462</v>
      </c>
      <c r="C486" s="220" t="s">
        <v>287</v>
      </c>
      <c r="D486" s="187" t="s">
        <v>47</v>
      </c>
      <c r="E486" s="187" t="s">
        <v>47</v>
      </c>
      <c r="F486" s="187"/>
      <c r="G486" s="187"/>
      <c r="H486" s="182" t="s">
        <v>62</v>
      </c>
      <c r="I486" s="182" t="s">
        <v>285</v>
      </c>
      <c r="J486" s="182"/>
    </row>
    <row r="487" spans="1:10" x14ac:dyDescent="0.3">
      <c r="A487" s="234" t="s">
        <v>67</v>
      </c>
      <c r="B487" s="184" t="s">
        <v>462</v>
      </c>
      <c r="C487" s="220" t="s">
        <v>288</v>
      </c>
      <c r="D487" s="187" t="s">
        <v>47</v>
      </c>
      <c r="E487" s="187" t="s">
        <v>47</v>
      </c>
      <c r="F487" s="187"/>
      <c r="G487" s="187"/>
      <c r="H487" s="182" t="s">
        <v>62</v>
      </c>
      <c r="I487" s="182" t="s">
        <v>285</v>
      </c>
      <c r="J487" s="182"/>
    </row>
    <row r="488" spans="1:10" x14ac:dyDescent="0.3">
      <c r="A488" s="234" t="s">
        <v>67</v>
      </c>
      <c r="B488" s="184" t="s">
        <v>462</v>
      </c>
      <c r="C488" s="220" t="s">
        <v>125</v>
      </c>
      <c r="D488" s="187" t="s">
        <v>47</v>
      </c>
      <c r="E488" s="187" t="s">
        <v>47</v>
      </c>
      <c r="F488" s="187"/>
      <c r="G488" s="187"/>
      <c r="H488" s="182" t="s">
        <v>62</v>
      </c>
      <c r="I488" s="182" t="s">
        <v>285</v>
      </c>
      <c r="J488" s="182"/>
    </row>
    <row r="489" spans="1:10" x14ac:dyDescent="0.3">
      <c r="A489" s="234" t="s">
        <v>67</v>
      </c>
      <c r="B489" s="180" t="s">
        <v>463</v>
      </c>
      <c r="C489" s="181" t="s">
        <v>96</v>
      </c>
      <c r="D489" s="187" t="s">
        <v>47</v>
      </c>
      <c r="E489" s="187" t="s">
        <v>47</v>
      </c>
      <c r="F489" s="187"/>
      <c r="G489" s="187"/>
      <c r="H489" s="182" t="s">
        <v>62</v>
      </c>
      <c r="I489" s="182" t="s">
        <v>285</v>
      </c>
      <c r="J489" s="182"/>
    </row>
    <row r="490" spans="1:10" x14ac:dyDescent="0.3">
      <c r="A490" s="234" t="s">
        <v>67</v>
      </c>
      <c r="B490" s="180" t="s">
        <v>463</v>
      </c>
      <c r="C490" s="181" t="s">
        <v>105</v>
      </c>
      <c r="D490" s="187" t="s">
        <v>47</v>
      </c>
      <c r="E490" s="187" t="s">
        <v>47</v>
      </c>
      <c r="F490" s="187"/>
      <c r="G490" s="187"/>
      <c r="H490" s="182" t="s">
        <v>62</v>
      </c>
      <c r="I490" s="182" t="s">
        <v>285</v>
      </c>
      <c r="J490" s="182"/>
    </row>
    <row r="491" spans="1:10" x14ac:dyDescent="0.3">
      <c r="A491" s="234" t="s">
        <v>67</v>
      </c>
      <c r="B491" s="180" t="s">
        <v>463</v>
      </c>
      <c r="C491" s="181" t="s">
        <v>288</v>
      </c>
      <c r="D491" s="187" t="s">
        <v>47</v>
      </c>
      <c r="E491" s="187" t="s">
        <v>47</v>
      </c>
      <c r="F491" s="187"/>
      <c r="G491" s="187"/>
      <c r="H491" s="182" t="s">
        <v>62</v>
      </c>
      <c r="I491" s="182" t="s">
        <v>285</v>
      </c>
      <c r="J491" s="182"/>
    </row>
    <row r="492" spans="1:10" x14ac:dyDescent="0.3">
      <c r="A492" s="234" t="s">
        <v>67</v>
      </c>
      <c r="B492" s="180" t="s">
        <v>463</v>
      </c>
      <c r="C492" s="181" t="s">
        <v>125</v>
      </c>
      <c r="D492" s="187" t="s">
        <v>47</v>
      </c>
      <c r="E492" s="187" t="s">
        <v>47</v>
      </c>
      <c r="F492" s="187"/>
      <c r="G492" s="187"/>
      <c r="H492" s="182" t="s">
        <v>62</v>
      </c>
      <c r="I492" s="182" t="s">
        <v>285</v>
      </c>
      <c r="J492" s="182"/>
    </row>
    <row r="493" spans="1:10" x14ac:dyDescent="0.3">
      <c r="A493" s="234" t="s">
        <v>67</v>
      </c>
      <c r="B493" s="184" t="s">
        <v>464</v>
      </c>
      <c r="C493" s="231" t="s">
        <v>283</v>
      </c>
      <c r="D493" s="187" t="s">
        <v>47</v>
      </c>
      <c r="E493" s="187" t="s">
        <v>47</v>
      </c>
      <c r="F493" s="187"/>
      <c r="G493" s="187"/>
      <c r="H493" s="182" t="s">
        <v>62</v>
      </c>
      <c r="I493" s="182" t="s">
        <v>285</v>
      </c>
      <c r="J493" s="182"/>
    </row>
    <row r="494" spans="1:10" x14ac:dyDescent="0.3">
      <c r="A494" s="234" t="s">
        <v>67</v>
      </c>
      <c r="B494" s="180" t="s">
        <v>465</v>
      </c>
      <c r="C494" s="181" t="s">
        <v>96</v>
      </c>
      <c r="D494" s="187" t="s">
        <v>47</v>
      </c>
      <c r="E494" s="187" t="s">
        <v>47</v>
      </c>
      <c r="F494" s="187"/>
      <c r="G494" s="187"/>
      <c r="H494" s="182" t="s">
        <v>62</v>
      </c>
      <c r="I494" s="182" t="s">
        <v>285</v>
      </c>
      <c r="J494" s="182"/>
    </row>
    <row r="495" spans="1:10" x14ac:dyDescent="0.3">
      <c r="A495" s="237" t="s">
        <v>67</v>
      </c>
      <c r="B495" s="197" t="s">
        <v>466</v>
      </c>
      <c r="C495" s="232" t="s">
        <v>125</v>
      </c>
      <c r="D495" s="211" t="s">
        <v>47</v>
      </c>
      <c r="E495" s="211" t="s">
        <v>47</v>
      </c>
      <c r="F495" s="211"/>
      <c r="G495" s="211"/>
      <c r="H495" s="199" t="s">
        <v>62</v>
      </c>
      <c r="I495" s="199" t="s">
        <v>285</v>
      </c>
      <c r="J495" s="199"/>
    </row>
    <row r="496" spans="1:10" x14ac:dyDescent="0.3">
      <c r="A496" s="201" t="s">
        <v>64</v>
      </c>
      <c r="B496" s="202" t="s">
        <v>467</v>
      </c>
      <c r="C496" s="224" t="s">
        <v>283</v>
      </c>
      <c r="D496" s="187" t="s">
        <v>47</v>
      </c>
      <c r="E496" s="187" t="s">
        <v>47</v>
      </c>
      <c r="F496" s="187" t="s">
        <v>47</v>
      </c>
      <c r="G496" s="187" t="s">
        <v>47</v>
      </c>
      <c r="H496" s="204" t="s">
        <v>62</v>
      </c>
      <c r="I496" s="204" t="s">
        <v>468</v>
      </c>
      <c r="J496" s="204"/>
    </row>
    <row r="497" spans="1:10" x14ac:dyDescent="0.3">
      <c r="A497" s="175" t="s">
        <v>64</v>
      </c>
      <c r="B497" s="180" t="s">
        <v>467</v>
      </c>
      <c r="C497" s="181" t="s">
        <v>96</v>
      </c>
      <c r="D497" s="187" t="s">
        <v>47</v>
      </c>
      <c r="E497" s="187" t="s">
        <v>47</v>
      </c>
      <c r="F497" s="187" t="s">
        <v>47</v>
      </c>
      <c r="G497" s="187" t="s">
        <v>47</v>
      </c>
      <c r="H497" s="182" t="s">
        <v>62</v>
      </c>
      <c r="I497" s="182" t="s">
        <v>468</v>
      </c>
      <c r="J497" s="182"/>
    </row>
    <row r="498" spans="1:10" x14ac:dyDescent="0.3">
      <c r="A498" s="175" t="s">
        <v>64</v>
      </c>
      <c r="B498" s="180" t="s">
        <v>467</v>
      </c>
      <c r="C498" s="181" t="s">
        <v>469</v>
      </c>
      <c r="D498" s="187" t="s">
        <v>47</v>
      </c>
      <c r="E498" s="187" t="s">
        <v>47</v>
      </c>
      <c r="F498" s="187" t="s">
        <v>47</v>
      </c>
      <c r="G498" s="187" t="s">
        <v>47</v>
      </c>
      <c r="H498" s="182" t="s">
        <v>62</v>
      </c>
      <c r="I498" s="182" t="s">
        <v>468</v>
      </c>
      <c r="J498" s="182"/>
    </row>
    <row r="499" spans="1:10" x14ac:dyDescent="0.3">
      <c r="A499" s="175" t="s">
        <v>64</v>
      </c>
      <c r="B499" s="180" t="s">
        <v>467</v>
      </c>
      <c r="C499" s="181" t="s">
        <v>105</v>
      </c>
      <c r="D499" s="187" t="s">
        <v>47</v>
      </c>
      <c r="E499" s="187" t="s">
        <v>47</v>
      </c>
      <c r="F499" s="187" t="s">
        <v>47</v>
      </c>
      <c r="G499" s="187" t="s">
        <v>47</v>
      </c>
      <c r="H499" s="187" t="s">
        <v>47</v>
      </c>
      <c r="I499" s="187" t="s">
        <v>47</v>
      </c>
      <c r="J499" s="182"/>
    </row>
    <row r="500" spans="1:10" x14ac:dyDescent="0.3">
      <c r="A500" s="175" t="s">
        <v>64</v>
      </c>
      <c r="B500" s="180" t="s">
        <v>467</v>
      </c>
      <c r="C500" s="181" t="s">
        <v>359</v>
      </c>
      <c r="D500" s="187" t="s">
        <v>47</v>
      </c>
      <c r="E500" s="187" t="s">
        <v>47</v>
      </c>
      <c r="F500" s="187" t="s">
        <v>47</v>
      </c>
      <c r="G500" s="187" t="s">
        <v>47</v>
      </c>
      <c r="H500" s="187" t="s">
        <v>47</v>
      </c>
      <c r="I500" s="187" t="s">
        <v>47</v>
      </c>
      <c r="J500" s="182"/>
    </row>
    <row r="501" spans="1:10" x14ac:dyDescent="0.3">
      <c r="A501" s="175" t="s">
        <v>64</v>
      </c>
      <c r="B501" s="180" t="s">
        <v>467</v>
      </c>
      <c r="C501" s="230" t="s">
        <v>151</v>
      </c>
      <c r="D501" s="187" t="s">
        <v>47</v>
      </c>
      <c r="E501" s="187" t="s">
        <v>47</v>
      </c>
      <c r="F501" s="187" t="s">
        <v>47</v>
      </c>
      <c r="G501" s="187" t="s">
        <v>47</v>
      </c>
      <c r="H501" s="182" t="s">
        <v>62</v>
      </c>
      <c r="I501" s="182" t="s">
        <v>468</v>
      </c>
      <c r="J501" s="182"/>
    </row>
    <row r="502" spans="1:10" x14ac:dyDescent="0.3">
      <c r="A502" s="175" t="s">
        <v>64</v>
      </c>
      <c r="B502" s="180" t="s">
        <v>467</v>
      </c>
      <c r="C502" s="230" t="s">
        <v>156</v>
      </c>
      <c r="D502" s="187" t="s">
        <v>47</v>
      </c>
      <c r="E502" s="187" t="s">
        <v>47</v>
      </c>
      <c r="F502" s="187" t="s">
        <v>47</v>
      </c>
      <c r="G502" s="187" t="s">
        <v>47</v>
      </c>
      <c r="H502" s="182" t="s">
        <v>62</v>
      </c>
      <c r="I502" s="182" t="s">
        <v>468</v>
      </c>
      <c r="J502" s="182"/>
    </row>
    <row r="503" spans="1:10" x14ac:dyDescent="0.3">
      <c r="A503" s="175" t="s">
        <v>64</v>
      </c>
      <c r="B503" s="184" t="s">
        <v>470</v>
      </c>
      <c r="C503" s="220" t="s">
        <v>105</v>
      </c>
      <c r="D503" s="187" t="s">
        <v>47</v>
      </c>
      <c r="E503" s="187" t="s">
        <v>47</v>
      </c>
      <c r="F503" s="187" t="s">
        <v>47</v>
      </c>
      <c r="G503" s="187" t="s">
        <v>47</v>
      </c>
      <c r="H503" s="182" t="s">
        <v>62</v>
      </c>
      <c r="I503" s="182" t="s">
        <v>468</v>
      </c>
      <c r="J503" s="182"/>
    </row>
    <row r="504" spans="1:10" x14ac:dyDescent="0.3">
      <c r="A504" s="175" t="s">
        <v>64</v>
      </c>
      <c r="B504" s="180" t="s">
        <v>471</v>
      </c>
      <c r="C504" s="181" t="s">
        <v>283</v>
      </c>
      <c r="D504" s="187" t="s">
        <v>47</v>
      </c>
      <c r="E504" s="187" t="s">
        <v>47</v>
      </c>
      <c r="F504" s="187" t="s">
        <v>47</v>
      </c>
      <c r="G504" s="187" t="s">
        <v>47</v>
      </c>
      <c r="H504" s="182" t="s">
        <v>62</v>
      </c>
      <c r="I504" s="182" t="s">
        <v>468</v>
      </c>
      <c r="J504" s="182"/>
    </row>
    <row r="505" spans="1:10" x14ac:dyDescent="0.3">
      <c r="A505" s="175" t="s">
        <v>64</v>
      </c>
      <c r="B505" s="180" t="s">
        <v>471</v>
      </c>
      <c r="C505" s="181" t="s">
        <v>96</v>
      </c>
      <c r="D505" s="187" t="s">
        <v>47</v>
      </c>
      <c r="E505" s="187" t="s">
        <v>47</v>
      </c>
      <c r="F505" s="187" t="s">
        <v>47</v>
      </c>
      <c r="G505" s="187" t="s">
        <v>47</v>
      </c>
      <c r="H505" s="182" t="s">
        <v>62</v>
      </c>
      <c r="I505" s="182" t="s">
        <v>468</v>
      </c>
      <c r="J505" s="182"/>
    </row>
    <row r="506" spans="1:10" x14ac:dyDescent="0.3">
      <c r="A506" s="175" t="s">
        <v>64</v>
      </c>
      <c r="B506" s="180" t="s">
        <v>471</v>
      </c>
      <c r="C506" s="181" t="s">
        <v>469</v>
      </c>
      <c r="D506" s="187" t="s">
        <v>47</v>
      </c>
      <c r="E506" s="187" t="s">
        <v>47</v>
      </c>
      <c r="F506" s="187" t="s">
        <v>47</v>
      </c>
      <c r="G506" s="187" t="s">
        <v>47</v>
      </c>
      <c r="H506" s="182" t="s">
        <v>62</v>
      </c>
      <c r="I506" s="182" t="s">
        <v>468</v>
      </c>
      <c r="J506" s="182"/>
    </row>
    <row r="507" spans="1:10" x14ac:dyDescent="0.3">
      <c r="A507" s="175" t="s">
        <v>64</v>
      </c>
      <c r="B507" s="180" t="s">
        <v>471</v>
      </c>
      <c r="C507" s="181" t="s">
        <v>105</v>
      </c>
      <c r="D507" s="187" t="s">
        <v>47</v>
      </c>
      <c r="E507" s="187" t="s">
        <v>47</v>
      </c>
      <c r="F507" s="187" t="s">
        <v>47</v>
      </c>
      <c r="G507" s="187" t="s">
        <v>47</v>
      </c>
      <c r="H507" s="187" t="s">
        <v>47</v>
      </c>
      <c r="I507" s="187" t="s">
        <v>47</v>
      </c>
      <c r="J507" s="182"/>
    </row>
    <row r="508" spans="1:10" x14ac:dyDescent="0.3">
      <c r="A508" s="175" t="s">
        <v>64</v>
      </c>
      <c r="B508" s="180" t="s">
        <v>471</v>
      </c>
      <c r="C508" s="181" t="s">
        <v>359</v>
      </c>
      <c r="D508" s="187" t="s">
        <v>47</v>
      </c>
      <c r="E508" s="187" t="s">
        <v>47</v>
      </c>
      <c r="F508" s="187" t="s">
        <v>47</v>
      </c>
      <c r="G508" s="187" t="s">
        <v>47</v>
      </c>
      <c r="H508" s="187" t="s">
        <v>47</v>
      </c>
      <c r="I508" s="187" t="s">
        <v>47</v>
      </c>
      <c r="J508" s="182"/>
    </row>
    <row r="509" spans="1:10" x14ac:dyDescent="0.3">
      <c r="A509" s="175" t="s">
        <v>64</v>
      </c>
      <c r="B509" s="180" t="s">
        <v>471</v>
      </c>
      <c r="C509" s="230" t="s">
        <v>151</v>
      </c>
      <c r="D509" s="187" t="s">
        <v>47</v>
      </c>
      <c r="E509" s="187" t="s">
        <v>47</v>
      </c>
      <c r="F509" s="187" t="s">
        <v>47</v>
      </c>
      <c r="G509" s="187" t="s">
        <v>47</v>
      </c>
      <c r="H509" s="182" t="s">
        <v>62</v>
      </c>
      <c r="I509" s="182" t="s">
        <v>468</v>
      </c>
      <c r="J509" s="182"/>
    </row>
    <row r="510" spans="1:10" x14ac:dyDescent="0.3">
      <c r="A510" s="175" t="s">
        <v>64</v>
      </c>
      <c r="B510" s="180" t="s">
        <v>471</v>
      </c>
      <c r="C510" s="230" t="s">
        <v>156</v>
      </c>
      <c r="D510" s="187" t="s">
        <v>47</v>
      </c>
      <c r="E510" s="187" t="s">
        <v>47</v>
      </c>
      <c r="F510" s="187" t="s">
        <v>47</v>
      </c>
      <c r="G510" s="187" t="s">
        <v>47</v>
      </c>
      <c r="H510" s="182" t="s">
        <v>62</v>
      </c>
      <c r="I510" s="182" t="s">
        <v>468</v>
      </c>
      <c r="J510" s="182"/>
    </row>
    <row r="511" spans="1:10" x14ac:dyDescent="0.3">
      <c r="A511" s="175" t="s">
        <v>64</v>
      </c>
      <c r="B511" s="184" t="s">
        <v>472</v>
      </c>
      <c r="C511" s="220" t="s">
        <v>283</v>
      </c>
      <c r="D511" s="187" t="s">
        <v>47</v>
      </c>
      <c r="E511" s="187" t="s">
        <v>47</v>
      </c>
      <c r="F511" s="187" t="s">
        <v>47</v>
      </c>
      <c r="G511" s="187" t="s">
        <v>47</v>
      </c>
      <c r="H511" s="182" t="s">
        <v>62</v>
      </c>
      <c r="I511" s="182" t="s">
        <v>468</v>
      </c>
      <c r="J511" s="182"/>
    </row>
    <row r="512" spans="1:10" x14ac:dyDescent="0.3">
      <c r="A512" s="175" t="s">
        <v>64</v>
      </c>
      <c r="B512" s="184" t="s">
        <v>472</v>
      </c>
      <c r="C512" s="220" t="s">
        <v>96</v>
      </c>
      <c r="D512" s="187" t="s">
        <v>47</v>
      </c>
      <c r="E512" s="187" t="s">
        <v>47</v>
      </c>
      <c r="F512" s="187" t="s">
        <v>47</v>
      </c>
      <c r="G512" s="187" t="s">
        <v>47</v>
      </c>
      <c r="H512" s="182" t="s">
        <v>62</v>
      </c>
      <c r="I512" s="182" t="s">
        <v>468</v>
      </c>
      <c r="J512" s="182"/>
    </row>
    <row r="513" spans="1:10" x14ac:dyDescent="0.3">
      <c r="A513" s="175" t="s">
        <v>64</v>
      </c>
      <c r="B513" s="184" t="s">
        <v>472</v>
      </c>
      <c r="C513" s="220" t="s">
        <v>469</v>
      </c>
      <c r="D513" s="187" t="s">
        <v>47</v>
      </c>
      <c r="E513" s="187" t="s">
        <v>47</v>
      </c>
      <c r="F513" s="187" t="s">
        <v>47</v>
      </c>
      <c r="G513" s="187" t="s">
        <v>47</v>
      </c>
      <c r="H513" s="182" t="s">
        <v>62</v>
      </c>
      <c r="I513" s="182" t="s">
        <v>468</v>
      </c>
      <c r="J513" s="182"/>
    </row>
    <row r="514" spans="1:10" x14ac:dyDescent="0.3">
      <c r="A514" s="175" t="s">
        <v>64</v>
      </c>
      <c r="B514" s="184" t="s">
        <v>472</v>
      </c>
      <c r="C514" s="220" t="s">
        <v>105</v>
      </c>
      <c r="D514" s="187" t="s">
        <v>47</v>
      </c>
      <c r="E514" s="187" t="s">
        <v>47</v>
      </c>
      <c r="F514" s="187" t="s">
        <v>47</v>
      </c>
      <c r="G514" s="187" t="s">
        <v>47</v>
      </c>
      <c r="H514" s="187" t="s">
        <v>47</v>
      </c>
      <c r="I514" s="187" t="s">
        <v>47</v>
      </c>
      <c r="J514" s="182"/>
    </row>
    <row r="515" spans="1:10" x14ac:dyDescent="0.3">
      <c r="A515" s="175" t="s">
        <v>64</v>
      </c>
      <c r="B515" s="184" t="s">
        <v>472</v>
      </c>
      <c r="C515" s="220" t="s">
        <v>359</v>
      </c>
      <c r="D515" s="187" t="s">
        <v>47</v>
      </c>
      <c r="E515" s="187" t="s">
        <v>47</v>
      </c>
      <c r="F515" s="187" t="s">
        <v>47</v>
      </c>
      <c r="G515" s="187" t="s">
        <v>47</v>
      </c>
      <c r="H515" s="187" t="s">
        <v>47</v>
      </c>
      <c r="I515" s="187" t="s">
        <v>47</v>
      </c>
      <c r="J515" s="182"/>
    </row>
    <row r="516" spans="1:10" x14ac:dyDescent="0.3">
      <c r="A516" s="175" t="s">
        <v>64</v>
      </c>
      <c r="B516" s="184" t="s">
        <v>472</v>
      </c>
      <c r="C516" s="231" t="s">
        <v>151</v>
      </c>
      <c r="D516" s="187" t="s">
        <v>47</v>
      </c>
      <c r="E516" s="187" t="s">
        <v>47</v>
      </c>
      <c r="F516" s="187" t="s">
        <v>47</v>
      </c>
      <c r="G516" s="187" t="s">
        <v>47</v>
      </c>
      <c r="H516" s="182" t="s">
        <v>62</v>
      </c>
      <c r="I516" s="182" t="s">
        <v>468</v>
      </c>
      <c r="J516" s="182"/>
    </row>
    <row r="517" spans="1:10" x14ac:dyDescent="0.3">
      <c r="A517" s="175" t="s">
        <v>64</v>
      </c>
      <c r="B517" s="184" t="s">
        <v>472</v>
      </c>
      <c r="C517" s="231" t="s">
        <v>156</v>
      </c>
      <c r="D517" s="187" t="s">
        <v>47</v>
      </c>
      <c r="E517" s="187" t="s">
        <v>47</v>
      </c>
      <c r="F517" s="187" t="s">
        <v>47</v>
      </c>
      <c r="G517" s="187" t="s">
        <v>47</v>
      </c>
      <c r="H517" s="182" t="s">
        <v>62</v>
      </c>
      <c r="I517" s="182" t="s">
        <v>468</v>
      </c>
      <c r="J517" s="182"/>
    </row>
    <row r="518" spans="1:10" x14ac:dyDescent="0.3">
      <c r="A518" s="175" t="s">
        <v>64</v>
      </c>
      <c r="B518" s="180" t="s">
        <v>473</v>
      </c>
      <c r="C518" s="181" t="s">
        <v>283</v>
      </c>
      <c r="D518" s="187" t="s">
        <v>47</v>
      </c>
      <c r="E518" s="187" t="s">
        <v>47</v>
      </c>
      <c r="F518" s="187" t="s">
        <v>47</v>
      </c>
      <c r="G518" s="187" t="s">
        <v>47</v>
      </c>
      <c r="H518" s="182" t="s">
        <v>62</v>
      </c>
      <c r="I518" s="182" t="s">
        <v>468</v>
      </c>
      <c r="J518" s="182"/>
    </row>
    <row r="519" spans="1:10" x14ac:dyDescent="0.3">
      <c r="A519" s="175" t="s">
        <v>64</v>
      </c>
      <c r="B519" s="180" t="s">
        <v>473</v>
      </c>
      <c r="C519" s="181" t="s">
        <v>96</v>
      </c>
      <c r="D519" s="187" t="s">
        <v>47</v>
      </c>
      <c r="E519" s="187" t="s">
        <v>47</v>
      </c>
      <c r="F519" s="187" t="s">
        <v>47</v>
      </c>
      <c r="G519" s="187" t="s">
        <v>47</v>
      </c>
      <c r="H519" s="182" t="s">
        <v>62</v>
      </c>
      <c r="I519" s="182" t="s">
        <v>468</v>
      </c>
      <c r="J519" s="182"/>
    </row>
    <row r="520" spans="1:10" x14ac:dyDescent="0.3">
      <c r="A520" s="196" t="s">
        <v>64</v>
      </c>
      <c r="B520" s="197" t="s">
        <v>474</v>
      </c>
      <c r="C520" s="232" t="s">
        <v>96</v>
      </c>
      <c r="D520" s="211" t="s">
        <v>47</v>
      </c>
      <c r="E520" s="211" t="s">
        <v>47</v>
      </c>
      <c r="F520" s="211" t="s">
        <v>47</v>
      </c>
      <c r="G520" s="211" t="s">
        <v>47</v>
      </c>
      <c r="H520" s="199" t="s">
        <v>62</v>
      </c>
      <c r="I520" s="199" t="s">
        <v>468</v>
      </c>
      <c r="J520" s="199"/>
    </row>
    <row r="521" spans="1:10" x14ac:dyDescent="0.3">
      <c r="A521" s="238" t="s">
        <v>72</v>
      </c>
      <c r="B521" s="202" t="s">
        <v>475</v>
      </c>
      <c r="C521" s="224" t="s">
        <v>96</v>
      </c>
      <c r="D521" s="204" t="s">
        <v>131</v>
      </c>
      <c r="E521" s="204" t="s">
        <v>476</v>
      </c>
      <c r="F521" s="187" t="s">
        <v>47</v>
      </c>
      <c r="G521" s="187" t="s">
        <v>47</v>
      </c>
      <c r="H521" s="204" t="s">
        <v>62</v>
      </c>
      <c r="I521" s="204" t="s">
        <v>477</v>
      </c>
      <c r="J521" s="204"/>
    </row>
    <row r="522" spans="1:10" x14ac:dyDescent="0.3">
      <c r="A522" s="239" t="s">
        <v>72</v>
      </c>
      <c r="B522" s="180" t="s">
        <v>475</v>
      </c>
      <c r="C522" s="181" t="s">
        <v>105</v>
      </c>
      <c r="D522" s="182" t="s">
        <v>131</v>
      </c>
      <c r="E522" s="182" t="s">
        <v>476</v>
      </c>
      <c r="F522" s="187" t="s">
        <v>47</v>
      </c>
      <c r="G522" s="187" t="s">
        <v>47</v>
      </c>
      <c r="H522" s="182" t="s">
        <v>62</v>
      </c>
      <c r="I522" s="182" t="s">
        <v>477</v>
      </c>
      <c r="J522" s="182"/>
    </row>
    <row r="523" spans="1:10" x14ac:dyDescent="0.3">
      <c r="A523" s="239" t="s">
        <v>72</v>
      </c>
      <c r="B523" s="180" t="s">
        <v>475</v>
      </c>
      <c r="C523" s="181" t="s">
        <v>287</v>
      </c>
      <c r="D523" s="182" t="s">
        <v>131</v>
      </c>
      <c r="E523" s="182" t="s">
        <v>476</v>
      </c>
      <c r="F523" s="187" t="s">
        <v>47</v>
      </c>
      <c r="G523" s="187" t="s">
        <v>47</v>
      </c>
      <c r="H523" s="182" t="s">
        <v>62</v>
      </c>
      <c r="I523" s="182" t="s">
        <v>477</v>
      </c>
      <c r="J523" s="182"/>
    </row>
    <row r="524" spans="1:10" x14ac:dyDescent="0.3">
      <c r="A524" s="239" t="s">
        <v>72</v>
      </c>
      <c r="B524" s="180" t="s">
        <v>475</v>
      </c>
      <c r="C524" s="181" t="s">
        <v>117</v>
      </c>
      <c r="D524" s="187" t="s">
        <v>47</v>
      </c>
      <c r="E524" s="187" t="s">
        <v>47</v>
      </c>
      <c r="F524" s="187" t="s">
        <v>47</v>
      </c>
      <c r="G524" s="187" t="s">
        <v>47</v>
      </c>
      <c r="H524" s="192" t="s">
        <v>62</v>
      </c>
      <c r="I524" s="192" t="s">
        <v>477</v>
      </c>
      <c r="J524" s="182"/>
    </row>
    <row r="525" spans="1:10" x14ac:dyDescent="0.3">
      <c r="A525" s="239" t="s">
        <v>72</v>
      </c>
      <c r="B525" s="184" t="s">
        <v>478</v>
      </c>
      <c r="C525" s="220" t="s">
        <v>287</v>
      </c>
      <c r="D525" s="182" t="s">
        <v>131</v>
      </c>
      <c r="E525" s="182" t="s">
        <v>404</v>
      </c>
      <c r="F525" s="187" t="s">
        <v>47</v>
      </c>
      <c r="G525" s="187" t="s">
        <v>47</v>
      </c>
      <c r="H525" s="182" t="s">
        <v>62</v>
      </c>
      <c r="I525" s="182" t="s">
        <v>477</v>
      </c>
      <c r="J525" s="182"/>
    </row>
    <row r="526" spans="1:10" ht="33" x14ac:dyDescent="0.3">
      <c r="A526" s="239" t="s">
        <v>72</v>
      </c>
      <c r="B526" s="184" t="s">
        <v>478</v>
      </c>
      <c r="C526" s="220" t="s">
        <v>117</v>
      </c>
      <c r="D526" s="182" t="s">
        <v>131</v>
      </c>
      <c r="E526" s="182" t="s">
        <v>404</v>
      </c>
      <c r="F526" s="187" t="s">
        <v>47</v>
      </c>
      <c r="G526" s="187" t="s">
        <v>47</v>
      </c>
      <c r="H526" s="192" t="s">
        <v>62</v>
      </c>
      <c r="I526" s="192" t="s">
        <v>477</v>
      </c>
      <c r="J526" s="182" t="s">
        <v>479</v>
      </c>
    </row>
    <row r="527" spans="1:10" x14ac:dyDescent="0.3">
      <c r="A527" s="239" t="s">
        <v>72</v>
      </c>
      <c r="B527" s="180" t="s">
        <v>480</v>
      </c>
      <c r="C527" s="181" t="s">
        <v>96</v>
      </c>
      <c r="D527" s="182" t="s">
        <v>131</v>
      </c>
      <c r="E527" s="182" t="s">
        <v>476</v>
      </c>
      <c r="F527" s="187" t="s">
        <v>47</v>
      </c>
      <c r="G527" s="187" t="s">
        <v>47</v>
      </c>
      <c r="H527" s="219" t="s">
        <v>351</v>
      </c>
      <c r="I527" s="219" t="s">
        <v>351</v>
      </c>
      <c r="J527" s="182"/>
    </row>
    <row r="528" spans="1:10" x14ac:dyDescent="0.3">
      <c r="A528" s="239" t="s">
        <v>72</v>
      </c>
      <c r="B528" s="180" t="s">
        <v>480</v>
      </c>
      <c r="C528" s="181" t="s">
        <v>105</v>
      </c>
      <c r="D528" s="182" t="s">
        <v>131</v>
      </c>
      <c r="E528" s="182" t="s">
        <v>476</v>
      </c>
      <c r="F528" s="187" t="s">
        <v>47</v>
      </c>
      <c r="G528" s="187" t="s">
        <v>47</v>
      </c>
      <c r="H528" s="219" t="s">
        <v>351</v>
      </c>
      <c r="I528" s="219" t="s">
        <v>351</v>
      </c>
      <c r="J528" s="182"/>
    </row>
    <row r="529" spans="1:10" x14ac:dyDescent="0.3">
      <c r="A529" s="239" t="s">
        <v>72</v>
      </c>
      <c r="B529" s="184" t="s">
        <v>481</v>
      </c>
      <c r="C529" s="220" t="s">
        <v>96</v>
      </c>
      <c r="D529" s="204" t="s">
        <v>131</v>
      </c>
      <c r="E529" s="204" t="s">
        <v>476</v>
      </c>
      <c r="F529" s="187" t="s">
        <v>47</v>
      </c>
      <c r="G529" s="187" t="s">
        <v>47</v>
      </c>
      <c r="H529" s="204" t="s">
        <v>62</v>
      </c>
      <c r="I529" s="204" t="s">
        <v>477</v>
      </c>
      <c r="J529" s="182"/>
    </row>
    <row r="530" spans="1:10" x14ac:dyDescent="0.3">
      <c r="A530" s="239" t="s">
        <v>72</v>
      </c>
      <c r="B530" s="184" t="s">
        <v>481</v>
      </c>
      <c r="C530" s="220" t="s">
        <v>105</v>
      </c>
      <c r="D530" s="182" t="s">
        <v>131</v>
      </c>
      <c r="E530" s="182" t="s">
        <v>476</v>
      </c>
      <c r="F530" s="187" t="s">
        <v>47</v>
      </c>
      <c r="G530" s="187" t="s">
        <v>47</v>
      </c>
      <c r="H530" s="182" t="s">
        <v>62</v>
      </c>
      <c r="I530" s="182" t="s">
        <v>477</v>
      </c>
      <c r="J530" s="182"/>
    </row>
    <row r="531" spans="1:10" x14ac:dyDescent="0.3">
      <c r="A531" s="239" t="s">
        <v>72</v>
      </c>
      <c r="B531" s="184" t="s">
        <v>481</v>
      </c>
      <c r="C531" s="220" t="s">
        <v>287</v>
      </c>
      <c r="D531" s="182" t="s">
        <v>131</v>
      </c>
      <c r="E531" s="182" t="s">
        <v>476</v>
      </c>
      <c r="F531" s="187" t="s">
        <v>47</v>
      </c>
      <c r="G531" s="187" t="s">
        <v>47</v>
      </c>
      <c r="H531" s="182" t="s">
        <v>62</v>
      </c>
      <c r="I531" s="182" t="s">
        <v>477</v>
      </c>
      <c r="J531" s="182"/>
    </row>
    <row r="532" spans="1:10" x14ac:dyDescent="0.3">
      <c r="A532" s="239" t="s">
        <v>72</v>
      </c>
      <c r="B532" s="184" t="s">
        <v>481</v>
      </c>
      <c r="C532" s="220" t="s">
        <v>117</v>
      </c>
      <c r="D532" s="187" t="s">
        <v>47</v>
      </c>
      <c r="E532" s="187" t="s">
        <v>47</v>
      </c>
      <c r="F532" s="187" t="s">
        <v>47</v>
      </c>
      <c r="G532" s="187" t="s">
        <v>47</v>
      </c>
      <c r="H532" s="192" t="s">
        <v>62</v>
      </c>
      <c r="I532" s="192" t="s">
        <v>477</v>
      </c>
      <c r="J532" s="182"/>
    </row>
    <row r="533" spans="1:10" x14ac:dyDescent="0.3">
      <c r="A533" s="239" t="s">
        <v>72</v>
      </c>
      <c r="B533" s="180" t="s">
        <v>482</v>
      </c>
      <c r="C533" s="181" t="s">
        <v>287</v>
      </c>
      <c r="D533" s="182" t="s">
        <v>131</v>
      </c>
      <c r="E533" s="182" t="s">
        <v>404</v>
      </c>
      <c r="F533" s="187" t="s">
        <v>47</v>
      </c>
      <c r="G533" s="187" t="s">
        <v>47</v>
      </c>
      <c r="H533" s="182" t="s">
        <v>62</v>
      </c>
      <c r="I533" s="182" t="s">
        <v>477</v>
      </c>
      <c r="J533" s="182"/>
    </row>
    <row r="534" spans="1:10" ht="33" x14ac:dyDescent="0.3">
      <c r="A534" s="239" t="s">
        <v>72</v>
      </c>
      <c r="B534" s="180" t="s">
        <v>482</v>
      </c>
      <c r="C534" s="181" t="s">
        <v>117</v>
      </c>
      <c r="D534" s="182" t="s">
        <v>131</v>
      </c>
      <c r="E534" s="182" t="s">
        <v>404</v>
      </c>
      <c r="F534" s="187" t="s">
        <v>47</v>
      </c>
      <c r="G534" s="187" t="s">
        <v>47</v>
      </c>
      <c r="H534" s="192" t="s">
        <v>62</v>
      </c>
      <c r="I534" s="192" t="s">
        <v>477</v>
      </c>
      <c r="J534" s="182" t="s">
        <v>479</v>
      </c>
    </row>
    <row r="535" spans="1:10" ht="16.5" customHeight="1" x14ac:dyDescent="0.3">
      <c r="A535" s="239" t="s">
        <v>72</v>
      </c>
      <c r="B535" s="184" t="s">
        <v>483</v>
      </c>
      <c r="C535" s="220" t="s">
        <v>96</v>
      </c>
      <c r="D535" s="182" t="s">
        <v>131</v>
      </c>
      <c r="E535" s="182" t="s">
        <v>476</v>
      </c>
      <c r="F535" s="187" t="s">
        <v>47</v>
      </c>
      <c r="G535" s="187" t="s">
        <v>47</v>
      </c>
      <c r="H535" s="219" t="s">
        <v>351</v>
      </c>
      <c r="I535" s="219" t="s">
        <v>351</v>
      </c>
      <c r="J535" s="182"/>
    </row>
    <row r="536" spans="1:10" ht="18.75" customHeight="1" x14ac:dyDescent="0.3">
      <c r="A536" s="239" t="s">
        <v>72</v>
      </c>
      <c r="B536" s="184" t="s">
        <v>483</v>
      </c>
      <c r="C536" s="220" t="s">
        <v>105</v>
      </c>
      <c r="D536" s="182" t="s">
        <v>131</v>
      </c>
      <c r="E536" s="182" t="s">
        <v>476</v>
      </c>
      <c r="F536" s="187" t="s">
        <v>47</v>
      </c>
      <c r="G536" s="187" t="s">
        <v>47</v>
      </c>
      <c r="H536" s="219" t="s">
        <v>351</v>
      </c>
      <c r="I536" s="219" t="s">
        <v>351</v>
      </c>
      <c r="J536" s="182"/>
    </row>
    <row r="537" spans="1:10" x14ac:dyDescent="0.3">
      <c r="A537" s="239" t="s">
        <v>72</v>
      </c>
      <c r="B537" s="180" t="s">
        <v>484</v>
      </c>
      <c r="C537" s="181" t="s">
        <v>96</v>
      </c>
      <c r="D537" s="204" t="s">
        <v>131</v>
      </c>
      <c r="E537" s="204" t="s">
        <v>476</v>
      </c>
      <c r="F537" s="187" t="s">
        <v>47</v>
      </c>
      <c r="G537" s="187" t="s">
        <v>47</v>
      </c>
      <c r="H537" s="204" t="s">
        <v>62</v>
      </c>
      <c r="I537" s="204" t="s">
        <v>477</v>
      </c>
      <c r="J537" s="182"/>
    </row>
    <row r="538" spans="1:10" x14ac:dyDescent="0.3">
      <c r="A538" s="239" t="s">
        <v>72</v>
      </c>
      <c r="B538" s="180" t="s">
        <v>484</v>
      </c>
      <c r="C538" s="181" t="s">
        <v>105</v>
      </c>
      <c r="D538" s="182" t="s">
        <v>131</v>
      </c>
      <c r="E538" s="182" t="s">
        <v>476</v>
      </c>
      <c r="F538" s="187" t="s">
        <v>47</v>
      </c>
      <c r="G538" s="187" t="s">
        <v>47</v>
      </c>
      <c r="H538" s="182" t="s">
        <v>62</v>
      </c>
      <c r="I538" s="182" t="s">
        <v>477</v>
      </c>
      <c r="J538" s="182"/>
    </row>
    <row r="539" spans="1:10" x14ac:dyDescent="0.3">
      <c r="A539" s="239" t="s">
        <v>72</v>
      </c>
      <c r="B539" s="180" t="s">
        <v>484</v>
      </c>
      <c r="C539" s="181" t="s">
        <v>287</v>
      </c>
      <c r="D539" s="182" t="s">
        <v>131</v>
      </c>
      <c r="E539" s="182" t="s">
        <v>476</v>
      </c>
      <c r="F539" s="187" t="s">
        <v>47</v>
      </c>
      <c r="G539" s="187" t="s">
        <v>47</v>
      </c>
      <c r="H539" s="182" t="s">
        <v>62</v>
      </c>
      <c r="I539" s="182" t="s">
        <v>477</v>
      </c>
      <c r="J539" s="182"/>
    </row>
    <row r="540" spans="1:10" x14ac:dyDescent="0.3">
      <c r="A540" s="239" t="s">
        <v>72</v>
      </c>
      <c r="B540" s="180" t="s">
        <v>484</v>
      </c>
      <c r="C540" s="181" t="s">
        <v>117</v>
      </c>
      <c r="D540" s="187" t="s">
        <v>47</v>
      </c>
      <c r="E540" s="187" t="s">
        <v>47</v>
      </c>
      <c r="F540" s="187" t="s">
        <v>47</v>
      </c>
      <c r="G540" s="187" t="s">
        <v>47</v>
      </c>
      <c r="H540" s="192" t="s">
        <v>62</v>
      </c>
      <c r="I540" s="192" t="s">
        <v>477</v>
      </c>
      <c r="J540" s="182"/>
    </row>
    <row r="541" spans="1:10" x14ac:dyDescent="0.3">
      <c r="A541" s="239" t="s">
        <v>72</v>
      </c>
      <c r="B541" s="184" t="s">
        <v>485</v>
      </c>
      <c r="C541" s="220" t="s">
        <v>287</v>
      </c>
      <c r="D541" s="182" t="s">
        <v>131</v>
      </c>
      <c r="E541" s="182" t="s">
        <v>404</v>
      </c>
      <c r="F541" s="187" t="s">
        <v>47</v>
      </c>
      <c r="G541" s="187" t="s">
        <v>47</v>
      </c>
      <c r="H541" s="182" t="s">
        <v>62</v>
      </c>
      <c r="I541" s="182" t="s">
        <v>477</v>
      </c>
      <c r="J541" s="182"/>
    </row>
    <row r="542" spans="1:10" ht="33" x14ac:dyDescent="0.3">
      <c r="A542" s="239" t="s">
        <v>72</v>
      </c>
      <c r="B542" s="184" t="s">
        <v>485</v>
      </c>
      <c r="C542" s="220" t="s">
        <v>117</v>
      </c>
      <c r="D542" s="182" t="s">
        <v>131</v>
      </c>
      <c r="E542" s="182" t="s">
        <v>404</v>
      </c>
      <c r="F542" s="187" t="s">
        <v>47</v>
      </c>
      <c r="G542" s="187" t="s">
        <v>47</v>
      </c>
      <c r="H542" s="192" t="s">
        <v>62</v>
      </c>
      <c r="I542" s="192" t="s">
        <v>477</v>
      </c>
      <c r="J542" s="182" t="s">
        <v>479</v>
      </c>
    </row>
    <row r="543" spans="1:10" x14ac:dyDescent="0.3">
      <c r="A543" s="239" t="s">
        <v>72</v>
      </c>
      <c r="B543" s="180" t="s">
        <v>486</v>
      </c>
      <c r="C543" s="181" t="s">
        <v>96</v>
      </c>
      <c r="D543" s="182" t="s">
        <v>131</v>
      </c>
      <c r="E543" s="182" t="s">
        <v>476</v>
      </c>
      <c r="F543" s="187" t="s">
        <v>47</v>
      </c>
      <c r="G543" s="187" t="s">
        <v>47</v>
      </c>
      <c r="H543" s="219" t="s">
        <v>351</v>
      </c>
      <c r="I543" s="219" t="s">
        <v>351</v>
      </c>
      <c r="J543" s="182"/>
    </row>
    <row r="544" spans="1:10" x14ac:dyDescent="0.3">
      <c r="A544" s="240" t="s">
        <v>72</v>
      </c>
      <c r="B544" s="217" t="s">
        <v>486</v>
      </c>
      <c r="C544" s="241" t="s">
        <v>105</v>
      </c>
      <c r="D544" s="199" t="s">
        <v>131</v>
      </c>
      <c r="E544" s="199" t="s">
        <v>476</v>
      </c>
      <c r="F544" s="211" t="s">
        <v>47</v>
      </c>
      <c r="G544" s="211" t="s">
        <v>47</v>
      </c>
      <c r="H544" s="219" t="s">
        <v>351</v>
      </c>
      <c r="I544" s="219" t="s">
        <v>351</v>
      </c>
      <c r="J544" s="199"/>
    </row>
    <row r="545" spans="1:10" x14ac:dyDescent="0.3">
      <c r="A545" s="242" t="s">
        <v>56</v>
      </c>
      <c r="B545" s="215" t="s">
        <v>487</v>
      </c>
      <c r="C545" s="215" t="s">
        <v>96</v>
      </c>
      <c r="D545" s="187" t="s">
        <v>47</v>
      </c>
      <c r="E545" s="187" t="s">
        <v>47</v>
      </c>
      <c r="F545" s="182" t="s">
        <v>317</v>
      </c>
      <c r="G545" s="182" t="s">
        <v>318</v>
      </c>
      <c r="H545" s="204" t="s">
        <v>62</v>
      </c>
      <c r="I545" s="204" t="s">
        <v>285</v>
      </c>
      <c r="J545" s="204"/>
    </row>
    <row r="546" spans="1:10" x14ac:dyDescent="0.3">
      <c r="A546" s="243" t="s">
        <v>56</v>
      </c>
      <c r="B546" s="184" t="s">
        <v>487</v>
      </c>
      <c r="C546" s="184" t="s">
        <v>105</v>
      </c>
      <c r="D546" s="187" t="s">
        <v>47</v>
      </c>
      <c r="E546" s="187" t="s">
        <v>47</v>
      </c>
      <c r="F546" s="182" t="s">
        <v>317</v>
      </c>
      <c r="G546" s="182" t="s">
        <v>318</v>
      </c>
      <c r="H546" s="182" t="s">
        <v>62</v>
      </c>
      <c r="I546" s="182" t="s">
        <v>285</v>
      </c>
      <c r="J546" s="182"/>
    </row>
    <row r="547" spans="1:10" x14ac:dyDescent="0.3">
      <c r="A547" s="243" t="s">
        <v>56</v>
      </c>
      <c r="B547" s="184" t="s">
        <v>487</v>
      </c>
      <c r="C547" s="184" t="s">
        <v>287</v>
      </c>
      <c r="D547" s="187" t="s">
        <v>47</v>
      </c>
      <c r="E547" s="187" t="s">
        <v>47</v>
      </c>
      <c r="F547" s="187" t="s">
        <v>47</v>
      </c>
      <c r="G547" s="187" t="s">
        <v>47</v>
      </c>
      <c r="H547" s="182" t="s">
        <v>62</v>
      </c>
      <c r="I547" s="182" t="s">
        <v>285</v>
      </c>
      <c r="J547" s="182"/>
    </row>
    <row r="548" spans="1:10" x14ac:dyDescent="0.3">
      <c r="A548" s="243" t="s">
        <v>56</v>
      </c>
      <c r="B548" s="180" t="s">
        <v>488</v>
      </c>
      <c r="C548" s="180" t="s">
        <v>96</v>
      </c>
      <c r="D548" s="187" t="s">
        <v>47</v>
      </c>
      <c r="E548" s="187" t="s">
        <v>47</v>
      </c>
      <c r="F548" s="182" t="s">
        <v>317</v>
      </c>
      <c r="G548" s="182" t="s">
        <v>318</v>
      </c>
      <c r="H548" s="182" t="s">
        <v>62</v>
      </c>
      <c r="I548" s="182" t="s">
        <v>285</v>
      </c>
      <c r="J548" s="182"/>
    </row>
    <row r="549" spans="1:10" x14ac:dyDescent="0.3">
      <c r="A549" s="243" t="s">
        <v>56</v>
      </c>
      <c r="B549" s="180" t="s">
        <v>488</v>
      </c>
      <c r="C549" s="180" t="s">
        <v>105</v>
      </c>
      <c r="D549" s="187" t="s">
        <v>47</v>
      </c>
      <c r="E549" s="187" t="s">
        <v>47</v>
      </c>
      <c r="F549" s="182" t="s">
        <v>317</v>
      </c>
      <c r="G549" s="182" t="s">
        <v>318</v>
      </c>
      <c r="H549" s="182" t="s">
        <v>62</v>
      </c>
      <c r="I549" s="182" t="s">
        <v>285</v>
      </c>
      <c r="J549" s="182"/>
    </row>
    <row r="550" spans="1:10" x14ac:dyDescent="0.3">
      <c r="A550" s="243" t="s">
        <v>56</v>
      </c>
      <c r="B550" s="180" t="s">
        <v>488</v>
      </c>
      <c r="C550" s="180" t="s">
        <v>287</v>
      </c>
      <c r="D550" s="187" t="s">
        <v>47</v>
      </c>
      <c r="E550" s="187" t="s">
        <v>47</v>
      </c>
      <c r="F550" s="187" t="s">
        <v>47</v>
      </c>
      <c r="G550" s="187" t="s">
        <v>47</v>
      </c>
      <c r="H550" s="182" t="s">
        <v>62</v>
      </c>
      <c r="I550" s="182" t="s">
        <v>285</v>
      </c>
      <c r="J550" s="182"/>
    </row>
    <row r="551" spans="1:10" x14ac:dyDescent="0.3">
      <c r="A551" s="243" t="s">
        <v>56</v>
      </c>
      <c r="B551" s="184" t="s">
        <v>489</v>
      </c>
      <c r="C551" s="184" t="s">
        <v>96</v>
      </c>
      <c r="D551" s="187" t="s">
        <v>47</v>
      </c>
      <c r="E551" s="187" t="s">
        <v>47</v>
      </c>
      <c r="F551" s="182" t="s">
        <v>317</v>
      </c>
      <c r="G551" s="182" t="s">
        <v>318</v>
      </c>
      <c r="H551" s="182" t="s">
        <v>62</v>
      </c>
      <c r="I551" s="182" t="s">
        <v>285</v>
      </c>
      <c r="J551" s="182"/>
    </row>
    <row r="552" spans="1:10" x14ac:dyDescent="0.3">
      <c r="A552" s="243" t="s">
        <v>56</v>
      </c>
      <c r="B552" s="184" t="s">
        <v>489</v>
      </c>
      <c r="C552" s="184" t="s">
        <v>105</v>
      </c>
      <c r="D552" s="187" t="s">
        <v>47</v>
      </c>
      <c r="E552" s="187" t="s">
        <v>47</v>
      </c>
      <c r="F552" s="182" t="s">
        <v>317</v>
      </c>
      <c r="G552" s="182" t="s">
        <v>318</v>
      </c>
      <c r="H552" s="182" t="s">
        <v>62</v>
      </c>
      <c r="I552" s="182" t="s">
        <v>285</v>
      </c>
      <c r="J552" s="182"/>
    </row>
    <row r="553" spans="1:10" x14ac:dyDescent="0.3">
      <c r="A553" s="243" t="s">
        <v>56</v>
      </c>
      <c r="B553" s="184" t="s">
        <v>489</v>
      </c>
      <c r="C553" s="184" t="s">
        <v>287</v>
      </c>
      <c r="D553" s="187" t="s">
        <v>47</v>
      </c>
      <c r="E553" s="187" t="s">
        <v>47</v>
      </c>
      <c r="F553" s="187" t="s">
        <v>47</v>
      </c>
      <c r="G553" s="187" t="s">
        <v>47</v>
      </c>
      <c r="H553" s="182" t="s">
        <v>62</v>
      </c>
      <c r="I553" s="182" t="s">
        <v>285</v>
      </c>
      <c r="J553" s="182"/>
    </row>
    <row r="554" spans="1:10" x14ac:dyDescent="0.3">
      <c r="A554" s="243" t="s">
        <v>56</v>
      </c>
      <c r="B554" s="180" t="s">
        <v>490</v>
      </c>
      <c r="C554" s="180" t="s">
        <v>96</v>
      </c>
      <c r="D554" s="187" t="s">
        <v>47</v>
      </c>
      <c r="E554" s="187" t="s">
        <v>47</v>
      </c>
      <c r="F554" s="187" t="s">
        <v>47</v>
      </c>
      <c r="G554" s="187" t="s">
        <v>47</v>
      </c>
      <c r="H554" s="182" t="s">
        <v>62</v>
      </c>
      <c r="I554" s="182" t="s">
        <v>285</v>
      </c>
      <c r="J554" s="182"/>
    </row>
    <row r="555" spans="1:10" x14ac:dyDescent="0.3">
      <c r="A555" s="243" t="s">
        <v>56</v>
      </c>
      <c r="B555" s="180" t="s">
        <v>490</v>
      </c>
      <c r="C555" s="180" t="s">
        <v>105</v>
      </c>
      <c r="D555" s="187" t="s">
        <v>47</v>
      </c>
      <c r="E555" s="187" t="s">
        <v>47</v>
      </c>
      <c r="F555" s="187" t="s">
        <v>47</v>
      </c>
      <c r="G555" s="187" t="s">
        <v>47</v>
      </c>
      <c r="H555" s="182" t="s">
        <v>62</v>
      </c>
      <c r="I555" s="182" t="s">
        <v>285</v>
      </c>
      <c r="J555" s="182"/>
    </row>
    <row r="556" spans="1:10" x14ac:dyDescent="0.3">
      <c r="A556" s="243" t="s">
        <v>56</v>
      </c>
      <c r="B556" s="180" t="s">
        <v>490</v>
      </c>
      <c r="C556" s="180" t="s">
        <v>287</v>
      </c>
      <c r="D556" s="187" t="s">
        <v>47</v>
      </c>
      <c r="E556" s="187" t="s">
        <v>47</v>
      </c>
      <c r="F556" s="187" t="s">
        <v>47</v>
      </c>
      <c r="G556" s="187" t="s">
        <v>47</v>
      </c>
      <c r="H556" s="182" t="s">
        <v>62</v>
      </c>
      <c r="I556" s="182" t="s">
        <v>285</v>
      </c>
      <c r="J556" s="182"/>
    </row>
    <row r="557" spans="1:10" x14ac:dyDescent="0.3">
      <c r="A557" s="243" t="s">
        <v>56</v>
      </c>
      <c r="B557" s="184" t="s">
        <v>491</v>
      </c>
      <c r="C557" s="184" t="s">
        <v>96</v>
      </c>
      <c r="D557" s="187" t="s">
        <v>47</v>
      </c>
      <c r="E557" s="187" t="s">
        <v>47</v>
      </c>
      <c r="F557" s="187" t="s">
        <v>47</v>
      </c>
      <c r="G557" s="187" t="s">
        <v>47</v>
      </c>
      <c r="H557" s="182" t="s">
        <v>62</v>
      </c>
      <c r="I557" s="182" t="s">
        <v>285</v>
      </c>
      <c r="J557" s="182"/>
    </row>
    <row r="558" spans="1:10" x14ac:dyDescent="0.3">
      <c r="A558" s="243" t="s">
        <v>56</v>
      </c>
      <c r="B558" s="184" t="s">
        <v>491</v>
      </c>
      <c r="C558" s="184" t="s">
        <v>105</v>
      </c>
      <c r="D558" s="187" t="s">
        <v>47</v>
      </c>
      <c r="E558" s="187" t="s">
        <v>47</v>
      </c>
      <c r="F558" s="187" t="s">
        <v>47</v>
      </c>
      <c r="G558" s="187" t="s">
        <v>47</v>
      </c>
      <c r="H558" s="182" t="s">
        <v>62</v>
      </c>
      <c r="I558" s="182" t="s">
        <v>285</v>
      </c>
      <c r="J558" s="182"/>
    </row>
    <row r="559" spans="1:10" x14ac:dyDescent="0.3">
      <c r="A559" s="243" t="s">
        <v>56</v>
      </c>
      <c r="B559" s="184" t="s">
        <v>491</v>
      </c>
      <c r="C559" s="184" t="s">
        <v>287</v>
      </c>
      <c r="D559" s="187" t="s">
        <v>47</v>
      </c>
      <c r="E559" s="187" t="s">
        <v>47</v>
      </c>
      <c r="F559" s="187" t="s">
        <v>47</v>
      </c>
      <c r="G559" s="187" t="s">
        <v>47</v>
      </c>
      <c r="H559" s="182" t="s">
        <v>62</v>
      </c>
      <c r="I559" s="182" t="s">
        <v>285</v>
      </c>
      <c r="J559" s="182"/>
    </row>
    <row r="560" spans="1:10" x14ac:dyDescent="0.3">
      <c r="A560" s="243" t="s">
        <v>56</v>
      </c>
      <c r="B560" s="180" t="s">
        <v>492</v>
      </c>
      <c r="C560" s="180" t="s">
        <v>96</v>
      </c>
      <c r="D560" s="187" t="s">
        <v>47</v>
      </c>
      <c r="E560" s="187" t="s">
        <v>47</v>
      </c>
      <c r="F560" s="187" t="s">
        <v>47</v>
      </c>
      <c r="G560" s="187" t="s">
        <v>47</v>
      </c>
      <c r="H560" s="182" t="s">
        <v>62</v>
      </c>
      <c r="I560" s="182" t="s">
        <v>285</v>
      </c>
      <c r="J560" s="182"/>
    </row>
    <row r="561" spans="1:10" x14ac:dyDescent="0.3">
      <c r="A561" s="243" t="s">
        <v>56</v>
      </c>
      <c r="B561" s="180" t="s">
        <v>492</v>
      </c>
      <c r="C561" s="180" t="s">
        <v>105</v>
      </c>
      <c r="D561" s="187" t="s">
        <v>47</v>
      </c>
      <c r="E561" s="187" t="s">
        <v>47</v>
      </c>
      <c r="F561" s="187" t="s">
        <v>47</v>
      </c>
      <c r="G561" s="187" t="s">
        <v>47</v>
      </c>
      <c r="H561" s="182" t="s">
        <v>62</v>
      </c>
      <c r="I561" s="182" t="s">
        <v>285</v>
      </c>
      <c r="J561" s="182"/>
    </row>
    <row r="562" spans="1:10" x14ac:dyDescent="0.3">
      <c r="A562" s="243" t="s">
        <v>56</v>
      </c>
      <c r="B562" s="180" t="s">
        <v>492</v>
      </c>
      <c r="C562" s="180" t="s">
        <v>287</v>
      </c>
      <c r="D562" s="187" t="s">
        <v>47</v>
      </c>
      <c r="E562" s="187" t="s">
        <v>47</v>
      </c>
      <c r="F562" s="187" t="s">
        <v>47</v>
      </c>
      <c r="G562" s="187" t="s">
        <v>47</v>
      </c>
      <c r="H562" s="182" t="s">
        <v>62</v>
      </c>
      <c r="I562" s="182" t="s">
        <v>285</v>
      </c>
      <c r="J562" s="182"/>
    </row>
    <row r="563" spans="1:10" x14ac:dyDescent="0.3">
      <c r="A563" s="243" t="s">
        <v>56</v>
      </c>
      <c r="B563" s="184" t="s">
        <v>493</v>
      </c>
      <c r="C563" s="184" t="s">
        <v>96</v>
      </c>
      <c r="D563" s="187" t="s">
        <v>47</v>
      </c>
      <c r="E563" s="187" t="s">
        <v>47</v>
      </c>
      <c r="F563" s="187" t="s">
        <v>47</v>
      </c>
      <c r="G563" s="187" t="s">
        <v>47</v>
      </c>
      <c r="H563" s="182" t="s">
        <v>62</v>
      </c>
      <c r="I563" s="182" t="s">
        <v>285</v>
      </c>
      <c r="J563" s="182"/>
    </row>
    <row r="564" spans="1:10" x14ac:dyDescent="0.3">
      <c r="A564" s="243" t="s">
        <v>56</v>
      </c>
      <c r="B564" s="184" t="s">
        <v>493</v>
      </c>
      <c r="C564" s="184" t="s">
        <v>105</v>
      </c>
      <c r="D564" s="187" t="s">
        <v>47</v>
      </c>
      <c r="E564" s="187" t="s">
        <v>47</v>
      </c>
      <c r="F564" s="187" t="s">
        <v>47</v>
      </c>
      <c r="G564" s="187" t="s">
        <v>47</v>
      </c>
      <c r="H564" s="182" t="s">
        <v>62</v>
      </c>
      <c r="I564" s="182" t="s">
        <v>285</v>
      </c>
      <c r="J564" s="182"/>
    </row>
    <row r="565" spans="1:10" x14ac:dyDescent="0.3">
      <c r="A565" s="243" t="s">
        <v>56</v>
      </c>
      <c r="B565" s="184" t="s">
        <v>493</v>
      </c>
      <c r="C565" s="184" t="s">
        <v>287</v>
      </c>
      <c r="D565" s="187" t="s">
        <v>47</v>
      </c>
      <c r="E565" s="187" t="s">
        <v>47</v>
      </c>
      <c r="F565" s="187" t="s">
        <v>47</v>
      </c>
      <c r="G565" s="187" t="s">
        <v>47</v>
      </c>
      <c r="H565" s="182" t="s">
        <v>62</v>
      </c>
      <c r="I565" s="182" t="s">
        <v>285</v>
      </c>
      <c r="J565" s="182"/>
    </row>
    <row r="566" spans="1:10" x14ac:dyDescent="0.3">
      <c r="A566" s="243" t="s">
        <v>56</v>
      </c>
      <c r="B566" s="180" t="s">
        <v>494</v>
      </c>
      <c r="C566" s="180" t="s">
        <v>96</v>
      </c>
      <c r="D566" s="187" t="s">
        <v>47</v>
      </c>
      <c r="E566" s="187" t="s">
        <v>47</v>
      </c>
      <c r="F566" s="182" t="s">
        <v>317</v>
      </c>
      <c r="G566" s="182" t="s">
        <v>318</v>
      </c>
      <c r="H566" s="182" t="s">
        <v>62</v>
      </c>
      <c r="I566" s="182" t="s">
        <v>285</v>
      </c>
      <c r="J566" s="182"/>
    </row>
    <row r="567" spans="1:10" x14ac:dyDescent="0.3">
      <c r="A567" s="243" t="s">
        <v>56</v>
      </c>
      <c r="B567" s="180" t="s">
        <v>494</v>
      </c>
      <c r="C567" s="180" t="s">
        <v>105</v>
      </c>
      <c r="D567" s="187" t="s">
        <v>47</v>
      </c>
      <c r="E567" s="187" t="s">
        <v>47</v>
      </c>
      <c r="F567" s="182" t="s">
        <v>317</v>
      </c>
      <c r="G567" s="182" t="s">
        <v>318</v>
      </c>
      <c r="H567" s="182" t="s">
        <v>62</v>
      </c>
      <c r="I567" s="182" t="s">
        <v>285</v>
      </c>
      <c r="J567" s="182"/>
    </row>
    <row r="568" spans="1:10" x14ac:dyDescent="0.3">
      <c r="A568" s="243" t="s">
        <v>56</v>
      </c>
      <c r="B568" s="180" t="s">
        <v>494</v>
      </c>
      <c r="C568" s="180" t="s">
        <v>287</v>
      </c>
      <c r="D568" s="187" t="s">
        <v>47</v>
      </c>
      <c r="E568" s="187" t="s">
        <v>47</v>
      </c>
      <c r="F568" s="187" t="s">
        <v>47</v>
      </c>
      <c r="G568" s="187" t="s">
        <v>47</v>
      </c>
      <c r="H568" s="182" t="s">
        <v>62</v>
      </c>
      <c r="I568" s="182" t="s">
        <v>285</v>
      </c>
      <c r="J568" s="182"/>
    </row>
    <row r="569" spans="1:10" x14ac:dyDescent="0.3">
      <c r="A569" s="243" t="s">
        <v>56</v>
      </c>
      <c r="B569" s="180" t="s">
        <v>494</v>
      </c>
      <c r="C569" s="180" t="s">
        <v>125</v>
      </c>
      <c r="D569" s="187" t="s">
        <v>47</v>
      </c>
      <c r="E569" s="187" t="s">
        <v>47</v>
      </c>
      <c r="F569" s="187" t="s">
        <v>47</v>
      </c>
      <c r="G569" s="187" t="s">
        <v>47</v>
      </c>
      <c r="H569" s="182" t="s">
        <v>62</v>
      </c>
      <c r="I569" s="182" t="s">
        <v>285</v>
      </c>
      <c r="J569" s="182"/>
    </row>
    <row r="570" spans="1:10" x14ac:dyDescent="0.3">
      <c r="A570" s="243" t="s">
        <v>56</v>
      </c>
      <c r="B570" s="184" t="s">
        <v>495</v>
      </c>
      <c r="C570" s="184" t="s">
        <v>96</v>
      </c>
      <c r="D570" s="187" t="s">
        <v>47</v>
      </c>
      <c r="E570" s="187" t="s">
        <v>47</v>
      </c>
      <c r="F570" s="187" t="s">
        <v>47</v>
      </c>
      <c r="G570" s="187" t="s">
        <v>47</v>
      </c>
      <c r="H570" s="182" t="s">
        <v>62</v>
      </c>
      <c r="I570" s="182" t="s">
        <v>285</v>
      </c>
      <c r="J570" s="182"/>
    </row>
    <row r="571" spans="1:10" x14ac:dyDescent="0.3">
      <c r="A571" s="243" t="s">
        <v>56</v>
      </c>
      <c r="B571" s="184" t="s">
        <v>495</v>
      </c>
      <c r="C571" s="184" t="s">
        <v>105</v>
      </c>
      <c r="D571" s="187" t="s">
        <v>47</v>
      </c>
      <c r="E571" s="187" t="s">
        <v>47</v>
      </c>
      <c r="F571" s="187" t="s">
        <v>47</v>
      </c>
      <c r="G571" s="187" t="s">
        <v>47</v>
      </c>
      <c r="H571" s="182" t="s">
        <v>62</v>
      </c>
      <c r="I571" s="182" t="s">
        <v>285</v>
      </c>
      <c r="J571" s="182"/>
    </row>
    <row r="572" spans="1:10" x14ac:dyDescent="0.3">
      <c r="A572" s="243" t="s">
        <v>56</v>
      </c>
      <c r="B572" s="184" t="s">
        <v>495</v>
      </c>
      <c r="C572" s="184"/>
      <c r="D572" s="187" t="s">
        <v>47</v>
      </c>
      <c r="E572" s="187" t="s">
        <v>47</v>
      </c>
      <c r="F572" s="187" t="s">
        <v>47</v>
      </c>
      <c r="G572" s="187" t="s">
        <v>47</v>
      </c>
      <c r="H572" s="182" t="s">
        <v>62</v>
      </c>
      <c r="I572" s="182" t="s">
        <v>285</v>
      </c>
      <c r="J572" s="182"/>
    </row>
    <row r="573" spans="1:10" x14ac:dyDescent="0.3">
      <c r="A573" s="243" t="s">
        <v>56</v>
      </c>
      <c r="B573" s="184" t="s">
        <v>495</v>
      </c>
      <c r="C573" s="184" t="s">
        <v>287</v>
      </c>
      <c r="D573" s="187" t="s">
        <v>47</v>
      </c>
      <c r="E573" s="187" t="s">
        <v>47</v>
      </c>
      <c r="F573" s="187" t="s">
        <v>47</v>
      </c>
      <c r="G573" s="187" t="s">
        <v>47</v>
      </c>
      <c r="H573" s="182"/>
      <c r="I573" s="182" t="s">
        <v>285</v>
      </c>
      <c r="J573" s="182"/>
    </row>
    <row r="574" spans="1:10" x14ac:dyDescent="0.3">
      <c r="A574" s="243" t="s">
        <v>56</v>
      </c>
      <c r="B574" s="180" t="s">
        <v>496</v>
      </c>
      <c r="C574" s="180" t="s">
        <v>96</v>
      </c>
      <c r="D574" s="187" t="s">
        <v>47</v>
      </c>
      <c r="E574" s="187" t="s">
        <v>47</v>
      </c>
      <c r="F574" s="187" t="s">
        <v>47</v>
      </c>
      <c r="G574" s="187" t="s">
        <v>47</v>
      </c>
      <c r="H574" s="182" t="s">
        <v>62</v>
      </c>
      <c r="I574" s="182" t="s">
        <v>285</v>
      </c>
      <c r="J574" s="182"/>
    </row>
    <row r="575" spans="1:10" x14ac:dyDescent="0.3">
      <c r="A575" s="243" t="s">
        <v>56</v>
      </c>
      <c r="B575" s="180" t="s">
        <v>496</v>
      </c>
      <c r="C575" s="180" t="s">
        <v>105</v>
      </c>
      <c r="D575" s="187" t="s">
        <v>47</v>
      </c>
      <c r="E575" s="187" t="s">
        <v>47</v>
      </c>
      <c r="F575" s="187" t="s">
        <v>47</v>
      </c>
      <c r="G575" s="187" t="s">
        <v>47</v>
      </c>
      <c r="H575" s="182" t="s">
        <v>62</v>
      </c>
      <c r="I575" s="182" t="s">
        <v>285</v>
      </c>
      <c r="J575" s="182"/>
    </row>
    <row r="576" spans="1:10" x14ac:dyDescent="0.3">
      <c r="A576" s="243" t="s">
        <v>56</v>
      </c>
      <c r="B576" s="180" t="s">
        <v>496</v>
      </c>
      <c r="C576" s="180" t="s">
        <v>287</v>
      </c>
      <c r="D576" s="187" t="s">
        <v>47</v>
      </c>
      <c r="E576" s="187" t="s">
        <v>47</v>
      </c>
      <c r="F576" s="187" t="s">
        <v>47</v>
      </c>
      <c r="G576" s="187" t="s">
        <v>47</v>
      </c>
      <c r="H576" s="182" t="s">
        <v>62</v>
      </c>
      <c r="I576" s="182" t="s">
        <v>285</v>
      </c>
      <c r="J576" s="182"/>
    </row>
    <row r="577" spans="1:10" x14ac:dyDescent="0.3">
      <c r="A577" s="243" t="s">
        <v>56</v>
      </c>
      <c r="B577" s="184" t="s">
        <v>497</v>
      </c>
      <c r="C577" s="184" t="s">
        <v>96</v>
      </c>
      <c r="D577" s="187" t="s">
        <v>47</v>
      </c>
      <c r="E577" s="187" t="s">
        <v>47</v>
      </c>
      <c r="F577" s="187" t="s">
        <v>47</v>
      </c>
      <c r="G577" s="187" t="s">
        <v>47</v>
      </c>
      <c r="H577" s="182" t="s">
        <v>62</v>
      </c>
      <c r="I577" s="182" t="s">
        <v>285</v>
      </c>
      <c r="J577" s="182"/>
    </row>
    <row r="578" spans="1:10" x14ac:dyDescent="0.3">
      <c r="A578" s="243" t="s">
        <v>56</v>
      </c>
      <c r="B578" s="184" t="s">
        <v>497</v>
      </c>
      <c r="C578" s="184" t="s">
        <v>105</v>
      </c>
      <c r="D578" s="187" t="s">
        <v>47</v>
      </c>
      <c r="E578" s="187" t="s">
        <v>47</v>
      </c>
      <c r="F578" s="187" t="s">
        <v>47</v>
      </c>
      <c r="G578" s="187" t="s">
        <v>47</v>
      </c>
      <c r="H578" s="182" t="s">
        <v>62</v>
      </c>
      <c r="I578" s="182" t="s">
        <v>285</v>
      </c>
      <c r="J578" s="182"/>
    </row>
    <row r="579" spans="1:10" x14ac:dyDescent="0.3">
      <c r="A579" s="243" t="s">
        <v>56</v>
      </c>
      <c r="B579" s="184" t="s">
        <v>497</v>
      </c>
      <c r="C579" s="184" t="s">
        <v>287</v>
      </c>
      <c r="D579" s="187" t="s">
        <v>47</v>
      </c>
      <c r="E579" s="187" t="s">
        <v>47</v>
      </c>
      <c r="F579" s="187" t="s">
        <v>47</v>
      </c>
      <c r="G579" s="187" t="s">
        <v>47</v>
      </c>
      <c r="H579" s="182" t="s">
        <v>62</v>
      </c>
      <c r="I579" s="182" t="s">
        <v>285</v>
      </c>
      <c r="J579" s="182"/>
    </row>
    <row r="580" spans="1:10" x14ac:dyDescent="0.3">
      <c r="A580" s="243" t="s">
        <v>56</v>
      </c>
      <c r="B580" s="180" t="s">
        <v>498</v>
      </c>
      <c r="C580" s="180" t="s">
        <v>96</v>
      </c>
      <c r="D580" s="187" t="s">
        <v>47</v>
      </c>
      <c r="E580" s="187" t="s">
        <v>47</v>
      </c>
      <c r="F580" s="187" t="s">
        <v>47</v>
      </c>
      <c r="G580" s="187" t="s">
        <v>47</v>
      </c>
      <c r="H580" s="182" t="s">
        <v>62</v>
      </c>
      <c r="I580" s="182" t="s">
        <v>285</v>
      </c>
      <c r="J580" s="182"/>
    </row>
    <row r="581" spans="1:10" x14ac:dyDescent="0.3">
      <c r="A581" s="243" t="s">
        <v>56</v>
      </c>
      <c r="B581" s="180" t="s">
        <v>498</v>
      </c>
      <c r="C581" s="180" t="s">
        <v>105</v>
      </c>
      <c r="D581" s="187" t="s">
        <v>47</v>
      </c>
      <c r="E581" s="187" t="s">
        <v>47</v>
      </c>
      <c r="F581" s="187" t="s">
        <v>47</v>
      </c>
      <c r="G581" s="187" t="s">
        <v>47</v>
      </c>
      <c r="H581" s="182" t="s">
        <v>62</v>
      </c>
      <c r="I581" s="182" t="s">
        <v>285</v>
      </c>
      <c r="J581" s="182"/>
    </row>
    <row r="582" spans="1:10" x14ac:dyDescent="0.3">
      <c r="A582" s="243" t="s">
        <v>56</v>
      </c>
      <c r="B582" s="180" t="s">
        <v>498</v>
      </c>
      <c r="C582" s="180" t="s">
        <v>287</v>
      </c>
      <c r="D582" s="187" t="s">
        <v>47</v>
      </c>
      <c r="E582" s="187" t="s">
        <v>47</v>
      </c>
      <c r="F582" s="187" t="s">
        <v>47</v>
      </c>
      <c r="G582" s="187" t="s">
        <v>47</v>
      </c>
      <c r="H582" s="182" t="s">
        <v>62</v>
      </c>
      <c r="I582" s="182" t="s">
        <v>285</v>
      </c>
      <c r="J582" s="182"/>
    </row>
    <row r="583" spans="1:10" x14ac:dyDescent="0.3">
      <c r="A583" s="243" t="s">
        <v>56</v>
      </c>
      <c r="B583" s="184" t="s">
        <v>499</v>
      </c>
      <c r="C583" s="184" t="s">
        <v>96</v>
      </c>
      <c r="D583" s="187" t="s">
        <v>47</v>
      </c>
      <c r="E583" s="187" t="s">
        <v>47</v>
      </c>
      <c r="F583" s="187" t="s">
        <v>47</v>
      </c>
      <c r="G583" s="187" t="s">
        <v>47</v>
      </c>
      <c r="H583" s="182" t="s">
        <v>62</v>
      </c>
      <c r="I583" s="182" t="s">
        <v>285</v>
      </c>
      <c r="J583" s="182"/>
    </row>
    <row r="584" spans="1:10" x14ac:dyDescent="0.3">
      <c r="A584" s="243" t="s">
        <v>56</v>
      </c>
      <c r="B584" s="184" t="s">
        <v>499</v>
      </c>
      <c r="C584" s="184" t="s">
        <v>105</v>
      </c>
      <c r="D584" s="187" t="s">
        <v>47</v>
      </c>
      <c r="E584" s="187" t="s">
        <v>47</v>
      </c>
      <c r="F584" s="187" t="s">
        <v>47</v>
      </c>
      <c r="G584" s="187" t="s">
        <v>47</v>
      </c>
      <c r="H584" s="182" t="s">
        <v>62</v>
      </c>
      <c r="I584" s="182" t="s">
        <v>285</v>
      </c>
      <c r="J584" s="182"/>
    </row>
    <row r="585" spans="1:10" x14ac:dyDescent="0.3">
      <c r="A585" s="243" t="s">
        <v>56</v>
      </c>
      <c r="B585" s="184" t="s">
        <v>499</v>
      </c>
      <c r="C585" s="184" t="s">
        <v>287</v>
      </c>
      <c r="D585" s="187" t="s">
        <v>47</v>
      </c>
      <c r="E585" s="187" t="s">
        <v>47</v>
      </c>
      <c r="F585" s="187" t="s">
        <v>47</v>
      </c>
      <c r="G585" s="187" t="s">
        <v>47</v>
      </c>
      <c r="H585" s="182" t="s">
        <v>62</v>
      </c>
      <c r="I585" s="182" t="s">
        <v>285</v>
      </c>
      <c r="J585" s="182"/>
    </row>
    <row r="586" spans="1:10" x14ac:dyDescent="0.3">
      <c r="A586" s="243" t="s">
        <v>56</v>
      </c>
      <c r="B586" s="184" t="s">
        <v>499</v>
      </c>
      <c r="C586" s="184" t="s">
        <v>125</v>
      </c>
      <c r="D586" s="187" t="s">
        <v>47</v>
      </c>
      <c r="E586" s="187" t="s">
        <v>47</v>
      </c>
      <c r="F586" s="187" t="s">
        <v>47</v>
      </c>
      <c r="G586" s="187" t="s">
        <v>47</v>
      </c>
      <c r="H586" s="182" t="s">
        <v>62</v>
      </c>
      <c r="I586" s="182" t="s">
        <v>285</v>
      </c>
      <c r="J586" s="182"/>
    </row>
    <row r="587" spans="1:10" x14ac:dyDescent="0.3">
      <c r="A587" s="243" t="s">
        <v>56</v>
      </c>
      <c r="B587" s="180" t="s">
        <v>500</v>
      </c>
      <c r="C587" s="180" t="s">
        <v>96</v>
      </c>
      <c r="D587" s="187" t="s">
        <v>47</v>
      </c>
      <c r="E587" s="187" t="s">
        <v>47</v>
      </c>
      <c r="F587" s="187" t="s">
        <v>47</v>
      </c>
      <c r="G587" s="187" t="s">
        <v>47</v>
      </c>
      <c r="H587" s="182" t="s">
        <v>62</v>
      </c>
      <c r="I587" s="182" t="s">
        <v>285</v>
      </c>
      <c r="J587" s="182"/>
    </row>
    <row r="588" spans="1:10" x14ac:dyDescent="0.3">
      <c r="A588" s="243" t="s">
        <v>56</v>
      </c>
      <c r="B588" s="180" t="s">
        <v>500</v>
      </c>
      <c r="C588" s="180" t="s">
        <v>105</v>
      </c>
      <c r="D588" s="187" t="s">
        <v>47</v>
      </c>
      <c r="E588" s="187" t="s">
        <v>47</v>
      </c>
      <c r="F588" s="187" t="s">
        <v>47</v>
      </c>
      <c r="G588" s="187" t="s">
        <v>47</v>
      </c>
      <c r="H588" s="182" t="s">
        <v>62</v>
      </c>
      <c r="I588" s="182" t="s">
        <v>285</v>
      </c>
      <c r="J588" s="182"/>
    </row>
    <row r="589" spans="1:10" x14ac:dyDescent="0.3">
      <c r="A589" s="243" t="s">
        <v>56</v>
      </c>
      <c r="B589" s="180" t="s">
        <v>500</v>
      </c>
      <c r="C589" s="180" t="s">
        <v>287</v>
      </c>
      <c r="D589" s="187" t="s">
        <v>47</v>
      </c>
      <c r="E589" s="187" t="s">
        <v>47</v>
      </c>
      <c r="F589" s="187" t="s">
        <v>47</v>
      </c>
      <c r="G589" s="187" t="s">
        <v>47</v>
      </c>
      <c r="H589" s="182" t="s">
        <v>62</v>
      </c>
      <c r="I589" s="182" t="s">
        <v>285</v>
      </c>
      <c r="J589" s="182"/>
    </row>
    <row r="590" spans="1:10" x14ac:dyDescent="0.3">
      <c r="A590" s="243" t="s">
        <v>56</v>
      </c>
      <c r="B590" s="184" t="s">
        <v>501</v>
      </c>
      <c r="C590" s="184" t="s">
        <v>96</v>
      </c>
      <c r="D590" s="187" t="s">
        <v>47</v>
      </c>
      <c r="E590" s="187" t="s">
        <v>47</v>
      </c>
      <c r="F590" s="187" t="s">
        <v>47</v>
      </c>
      <c r="G590" s="187" t="s">
        <v>47</v>
      </c>
      <c r="H590" s="182" t="s">
        <v>62</v>
      </c>
      <c r="I590" s="182" t="s">
        <v>285</v>
      </c>
      <c r="J590" s="182"/>
    </row>
    <row r="591" spans="1:10" x14ac:dyDescent="0.3">
      <c r="A591" s="243" t="s">
        <v>56</v>
      </c>
      <c r="B591" s="184" t="s">
        <v>501</v>
      </c>
      <c r="C591" s="184" t="s">
        <v>105</v>
      </c>
      <c r="D591" s="187" t="s">
        <v>47</v>
      </c>
      <c r="E591" s="187" t="s">
        <v>47</v>
      </c>
      <c r="F591" s="187" t="s">
        <v>47</v>
      </c>
      <c r="G591" s="187" t="s">
        <v>47</v>
      </c>
      <c r="H591" s="182" t="s">
        <v>62</v>
      </c>
      <c r="I591" s="182" t="s">
        <v>285</v>
      </c>
      <c r="J591" s="182"/>
    </row>
    <row r="592" spans="1:10" x14ac:dyDescent="0.3">
      <c r="A592" s="243" t="s">
        <v>56</v>
      </c>
      <c r="B592" s="184" t="s">
        <v>501</v>
      </c>
      <c r="C592" s="184" t="s">
        <v>287</v>
      </c>
      <c r="D592" s="187" t="s">
        <v>47</v>
      </c>
      <c r="E592" s="187" t="s">
        <v>47</v>
      </c>
      <c r="F592" s="187" t="s">
        <v>47</v>
      </c>
      <c r="G592" s="187" t="s">
        <v>47</v>
      </c>
      <c r="H592" s="182" t="s">
        <v>62</v>
      </c>
      <c r="I592" s="182" t="s">
        <v>285</v>
      </c>
      <c r="J592" s="182"/>
    </row>
    <row r="593" spans="1:10" x14ac:dyDescent="0.3">
      <c r="A593" s="243" t="s">
        <v>56</v>
      </c>
      <c r="B593" s="180" t="s">
        <v>502</v>
      </c>
      <c r="C593" s="180" t="s">
        <v>96</v>
      </c>
      <c r="D593" s="187" t="s">
        <v>47</v>
      </c>
      <c r="E593" s="187" t="s">
        <v>47</v>
      </c>
      <c r="F593" s="187" t="s">
        <v>47</v>
      </c>
      <c r="G593" s="187" t="s">
        <v>47</v>
      </c>
      <c r="H593" s="182" t="s">
        <v>62</v>
      </c>
      <c r="I593" s="182" t="s">
        <v>285</v>
      </c>
      <c r="J593" s="182"/>
    </row>
    <row r="594" spans="1:10" x14ac:dyDescent="0.3">
      <c r="A594" s="243" t="s">
        <v>56</v>
      </c>
      <c r="B594" s="180" t="s">
        <v>502</v>
      </c>
      <c r="C594" s="180" t="s">
        <v>105</v>
      </c>
      <c r="D594" s="187" t="s">
        <v>47</v>
      </c>
      <c r="E594" s="187" t="s">
        <v>47</v>
      </c>
      <c r="F594" s="187" t="s">
        <v>47</v>
      </c>
      <c r="G594" s="187" t="s">
        <v>47</v>
      </c>
      <c r="H594" s="182" t="s">
        <v>62</v>
      </c>
      <c r="I594" s="182" t="s">
        <v>285</v>
      </c>
      <c r="J594" s="182"/>
    </row>
    <row r="595" spans="1:10" x14ac:dyDescent="0.3">
      <c r="A595" s="243" t="s">
        <v>56</v>
      </c>
      <c r="B595" s="180" t="s">
        <v>502</v>
      </c>
      <c r="C595" s="180" t="s">
        <v>287</v>
      </c>
      <c r="D595" s="187" t="s">
        <v>47</v>
      </c>
      <c r="E595" s="187" t="s">
        <v>47</v>
      </c>
      <c r="F595" s="187" t="s">
        <v>47</v>
      </c>
      <c r="G595" s="187" t="s">
        <v>47</v>
      </c>
      <c r="H595" s="182" t="s">
        <v>62</v>
      </c>
      <c r="I595" s="182" t="s">
        <v>285</v>
      </c>
      <c r="J595" s="182"/>
    </row>
    <row r="596" spans="1:10" x14ac:dyDescent="0.3">
      <c r="A596" s="243" t="s">
        <v>56</v>
      </c>
      <c r="B596" s="180" t="s">
        <v>502</v>
      </c>
      <c r="C596" s="180" t="s">
        <v>125</v>
      </c>
      <c r="D596" s="187" t="s">
        <v>47</v>
      </c>
      <c r="E596" s="187" t="s">
        <v>47</v>
      </c>
      <c r="F596" s="187" t="s">
        <v>47</v>
      </c>
      <c r="G596" s="187" t="s">
        <v>47</v>
      </c>
      <c r="H596" s="182" t="s">
        <v>62</v>
      </c>
      <c r="I596" s="182" t="s">
        <v>285</v>
      </c>
      <c r="J596" s="182"/>
    </row>
    <row r="597" spans="1:10" x14ac:dyDescent="0.3">
      <c r="A597" s="243" t="s">
        <v>56</v>
      </c>
      <c r="B597" s="184" t="s">
        <v>503</v>
      </c>
      <c r="C597" s="184" t="s">
        <v>96</v>
      </c>
      <c r="D597" s="187" t="s">
        <v>47</v>
      </c>
      <c r="E597" s="187" t="s">
        <v>47</v>
      </c>
      <c r="F597" s="187" t="s">
        <v>47</v>
      </c>
      <c r="G597" s="187" t="s">
        <v>47</v>
      </c>
      <c r="H597" s="182" t="s">
        <v>62</v>
      </c>
      <c r="I597" s="182" t="s">
        <v>285</v>
      </c>
      <c r="J597" s="182"/>
    </row>
    <row r="598" spans="1:10" x14ac:dyDescent="0.3">
      <c r="A598" s="243" t="s">
        <v>56</v>
      </c>
      <c r="B598" s="184" t="s">
        <v>503</v>
      </c>
      <c r="C598" s="184" t="s">
        <v>105</v>
      </c>
      <c r="D598" s="187" t="s">
        <v>47</v>
      </c>
      <c r="E598" s="187" t="s">
        <v>47</v>
      </c>
      <c r="F598" s="187" t="s">
        <v>47</v>
      </c>
      <c r="G598" s="187" t="s">
        <v>47</v>
      </c>
      <c r="H598" s="182" t="s">
        <v>62</v>
      </c>
      <c r="I598" s="182" t="s">
        <v>285</v>
      </c>
      <c r="J598" s="182"/>
    </row>
    <row r="599" spans="1:10" x14ac:dyDescent="0.3">
      <c r="A599" s="243" t="s">
        <v>56</v>
      </c>
      <c r="B599" s="184" t="s">
        <v>503</v>
      </c>
      <c r="C599" s="184" t="s">
        <v>287</v>
      </c>
      <c r="D599" s="187" t="s">
        <v>47</v>
      </c>
      <c r="E599" s="187" t="s">
        <v>47</v>
      </c>
      <c r="F599" s="187" t="s">
        <v>47</v>
      </c>
      <c r="G599" s="187" t="s">
        <v>47</v>
      </c>
      <c r="H599" s="182" t="s">
        <v>62</v>
      </c>
      <c r="I599" s="182" t="s">
        <v>285</v>
      </c>
      <c r="J599" s="182"/>
    </row>
    <row r="600" spans="1:10" x14ac:dyDescent="0.3">
      <c r="A600" s="243" t="s">
        <v>56</v>
      </c>
      <c r="B600" s="184" t="s">
        <v>503</v>
      </c>
      <c r="C600" s="184" t="s">
        <v>125</v>
      </c>
      <c r="D600" s="187" t="s">
        <v>47</v>
      </c>
      <c r="E600" s="187" t="s">
        <v>47</v>
      </c>
      <c r="F600" s="187" t="s">
        <v>47</v>
      </c>
      <c r="G600" s="187" t="s">
        <v>47</v>
      </c>
      <c r="H600" s="182" t="s">
        <v>62</v>
      </c>
      <c r="I600" s="182" t="s">
        <v>285</v>
      </c>
      <c r="J600" s="182"/>
    </row>
    <row r="601" spans="1:10" x14ac:dyDescent="0.3">
      <c r="A601" s="243" t="s">
        <v>56</v>
      </c>
      <c r="B601" s="180" t="s">
        <v>504</v>
      </c>
      <c r="C601" s="181" t="s">
        <v>283</v>
      </c>
      <c r="D601" s="187" t="s">
        <v>47</v>
      </c>
      <c r="E601" s="187" t="s">
        <v>47</v>
      </c>
      <c r="F601" s="187" t="s">
        <v>47</v>
      </c>
      <c r="G601" s="187" t="s">
        <v>47</v>
      </c>
      <c r="H601" s="182" t="s">
        <v>62</v>
      </c>
      <c r="I601" s="182" t="s">
        <v>285</v>
      </c>
      <c r="J601" s="182"/>
    </row>
    <row r="602" spans="1:10" x14ac:dyDescent="0.3">
      <c r="A602" s="243" t="s">
        <v>56</v>
      </c>
      <c r="B602" s="184" t="s">
        <v>505</v>
      </c>
      <c r="C602" s="220" t="s">
        <v>283</v>
      </c>
      <c r="D602" s="187" t="s">
        <v>47</v>
      </c>
      <c r="E602" s="187" t="s">
        <v>47</v>
      </c>
      <c r="F602" s="187" t="s">
        <v>47</v>
      </c>
      <c r="G602" s="187" t="s">
        <v>47</v>
      </c>
      <c r="H602" s="182" t="s">
        <v>62</v>
      </c>
      <c r="I602" s="182" t="s">
        <v>285</v>
      </c>
      <c r="J602" s="182"/>
    </row>
    <row r="603" spans="1:10" x14ac:dyDescent="0.3">
      <c r="A603" s="243" t="s">
        <v>56</v>
      </c>
      <c r="B603" s="184" t="s">
        <v>505</v>
      </c>
      <c r="C603" s="220" t="s">
        <v>125</v>
      </c>
      <c r="D603" s="187" t="s">
        <v>47</v>
      </c>
      <c r="E603" s="187" t="s">
        <v>47</v>
      </c>
      <c r="F603" s="187" t="s">
        <v>47</v>
      </c>
      <c r="G603" s="187" t="s">
        <v>47</v>
      </c>
      <c r="H603" s="182" t="s">
        <v>62</v>
      </c>
      <c r="I603" s="182" t="s">
        <v>285</v>
      </c>
      <c r="J603" s="182"/>
    </row>
    <row r="604" spans="1:10" x14ac:dyDescent="0.3">
      <c r="A604" s="243" t="s">
        <v>56</v>
      </c>
      <c r="B604" s="180" t="s">
        <v>506</v>
      </c>
      <c r="C604" s="181" t="s">
        <v>125</v>
      </c>
      <c r="D604" s="187" t="s">
        <v>47</v>
      </c>
      <c r="E604" s="187" t="s">
        <v>47</v>
      </c>
      <c r="F604" s="187" t="s">
        <v>47</v>
      </c>
      <c r="G604" s="187" t="s">
        <v>47</v>
      </c>
      <c r="H604" s="182" t="s">
        <v>62</v>
      </c>
      <c r="I604" s="182" t="s">
        <v>285</v>
      </c>
      <c r="J604" s="182"/>
    </row>
    <row r="605" spans="1:10" x14ac:dyDescent="0.3">
      <c r="A605" s="243" t="s">
        <v>56</v>
      </c>
      <c r="B605" s="184" t="s">
        <v>507</v>
      </c>
      <c r="C605" s="220" t="s">
        <v>96</v>
      </c>
      <c r="D605" s="187" t="s">
        <v>47</v>
      </c>
      <c r="E605" s="187" t="s">
        <v>47</v>
      </c>
      <c r="F605" s="187" t="s">
        <v>47</v>
      </c>
      <c r="G605" s="187" t="s">
        <v>47</v>
      </c>
      <c r="H605" s="182" t="s">
        <v>62</v>
      </c>
      <c r="I605" s="182" t="s">
        <v>285</v>
      </c>
      <c r="J605" s="182"/>
    </row>
    <row r="606" spans="1:10" x14ac:dyDescent="0.3">
      <c r="A606" s="243" t="s">
        <v>56</v>
      </c>
      <c r="B606" s="184" t="s">
        <v>507</v>
      </c>
      <c r="C606" s="220" t="s">
        <v>125</v>
      </c>
      <c r="D606" s="187" t="s">
        <v>47</v>
      </c>
      <c r="E606" s="187" t="s">
        <v>47</v>
      </c>
      <c r="F606" s="187" t="s">
        <v>47</v>
      </c>
      <c r="G606" s="187" t="s">
        <v>47</v>
      </c>
      <c r="H606" s="182" t="s">
        <v>62</v>
      </c>
      <c r="I606" s="182" t="s">
        <v>285</v>
      </c>
      <c r="J606" s="182"/>
    </row>
    <row r="607" spans="1:10" x14ac:dyDescent="0.3">
      <c r="A607" s="243" t="s">
        <v>56</v>
      </c>
      <c r="B607" s="180" t="s">
        <v>508</v>
      </c>
      <c r="C607" s="181" t="s">
        <v>96</v>
      </c>
      <c r="D607" s="187" t="s">
        <v>47</v>
      </c>
      <c r="E607" s="187" t="s">
        <v>47</v>
      </c>
      <c r="F607" s="187" t="s">
        <v>47</v>
      </c>
      <c r="G607" s="187" t="s">
        <v>47</v>
      </c>
      <c r="H607" s="182" t="s">
        <v>62</v>
      </c>
      <c r="I607" s="182" t="s">
        <v>285</v>
      </c>
      <c r="J607" s="182"/>
    </row>
    <row r="608" spans="1:10" x14ac:dyDescent="0.3">
      <c r="A608" s="243" t="s">
        <v>56</v>
      </c>
      <c r="B608" s="180" t="s">
        <v>508</v>
      </c>
      <c r="C608" s="181" t="s">
        <v>125</v>
      </c>
      <c r="D608" s="187" t="s">
        <v>47</v>
      </c>
      <c r="E608" s="187" t="s">
        <v>47</v>
      </c>
      <c r="F608" s="187" t="s">
        <v>47</v>
      </c>
      <c r="G608" s="187" t="s">
        <v>47</v>
      </c>
      <c r="H608" s="182" t="s">
        <v>62</v>
      </c>
      <c r="I608" s="182" t="s">
        <v>285</v>
      </c>
      <c r="J608" s="182"/>
    </row>
    <row r="609" spans="1:10" x14ac:dyDescent="0.3">
      <c r="A609" s="243" t="s">
        <v>56</v>
      </c>
      <c r="B609" s="184" t="s">
        <v>346</v>
      </c>
      <c r="C609" s="220" t="s">
        <v>96</v>
      </c>
      <c r="D609" s="187" t="s">
        <v>47</v>
      </c>
      <c r="E609" s="187" t="s">
        <v>47</v>
      </c>
      <c r="F609" s="187" t="s">
        <v>47</v>
      </c>
      <c r="G609" s="187" t="s">
        <v>47</v>
      </c>
      <c r="H609" s="182" t="s">
        <v>62</v>
      </c>
      <c r="I609" s="182" t="s">
        <v>285</v>
      </c>
      <c r="J609" s="182"/>
    </row>
    <row r="610" spans="1:10" x14ac:dyDescent="0.3">
      <c r="A610" s="243" t="s">
        <v>56</v>
      </c>
      <c r="B610" s="180" t="s">
        <v>348</v>
      </c>
      <c r="C610" s="181" t="s">
        <v>125</v>
      </c>
      <c r="D610" s="187" t="s">
        <v>47</v>
      </c>
      <c r="E610" s="187" t="s">
        <v>47</v>
      </c>
      <c r="F610" s="187" t="s">
        <v>47</v>
      </c>
      <c r="G610" s="187" t="s">
        <v>47</v>
      </c>
      <c r="H610" s="182" t="s">
        <v>62</v>
      </c>
      <c r="I610" s="182" t="s">
        <v>285</v>
      </c>
      <c r="J610" s="182"/>
    </row>
    <row r="611" spans="1:10" x14ac:dyDescent="0.3">
      <c r="A611" s="243" t="s">
        <v>56</v>
      </c>
      <c r="B611" s="180" t="s">
        <v>348</v>
      </c>
      <c r="C611" s="181" t="s">
        <v>283</v>
      </c>
      <c r="D611" s="187" t="s">
        <v>47</v>
      </c>
      <c r="E611" s="187" t="s">
        <v>47</v>
      </c>
      <c r="F611" s="187" t="s">
        <v>47</v>
      </c>
      <c r="G611" s="187" t="s">
        <v>47</v>
      </c>
      <c r="H611" s="182" t="s">
        <v>62</v>
      </c>
      <c r="I611" s="182" t="s">
        <v>285</v>
      </c>
      <c r="J611" s="182"/>
    </row>
    <row r="612" spans="1:10" x14ac:dyDescent="0.3">
      <c r="A612" s="243" t="s">
        <v>56</v>
      </c>
      <c r="B612" s="184" t="s">
        <v>509</v>
      </c>
      <c r="C612" s="220" t="s">
        <v>96</v>
      </c>
      <c r="D612" s="187" t="s">
        <v>47</v>
      </c>
      <c r="E612" s="187" t="s">
        <v>47</v>
      </c>
      <c r="F612" s="187" t="s">
        <v>47</v>
      </c>
      <c r="G612" s="187" t="s">
        <v>47</v>
      </c>
      <c r="H612" s="182" t="s">
        <v>62</v>
      </c>
      <c r="I612" s="182" t="s">
        <v>285</v>
      </c>
      <c r="J612" s="182"/>
    </row>
    <row r="613" spans="1:10" x14ac:dyDescent="0.3">
      <c r="A613" s="243" t="s">
        <v>56</v>
      </c>
      <c r="B613" s="184" t="s">
        <v>509</v>
      </c>
      <c r="C613" s="220" t="s">
        <v>125</v>
      </c>
      <c r="D613" s="187" t="s">
        <v>47</v>
      </c>
      <c r="E613" s="187" t="s">
        <v>47</v>
      </c>
      <c r="F613" s="187" t="s">
        <v>47</v>
      </c>
      <c r="G613" s="187" t="s">
        <v>47</v>
      </c>
      <c r="H613" s="182" t="s">
        <v>62</v>
      </c>
      <c r="I613" s="182" t="s">
        <v>285</v>
      </c>
      <c r="J613" s="182"/>
    </row>
    <row r="614" spans="1:10" x14ac:dyDescent="0.3">
      <c r="A614" s="243" t="s">
        <v>56</v>
      </c>
      <c r="B614" s="184" t="s">
        <v>510</v>
      </c>
      <c r="C614" s="220" t="s">
        <v>96</v>
      </c>
      <c r="D614" s="187" t="s">
        <v>47</v>
      </c>
      <c r="E614" s="187" t="s">
        <v>47</v>
      </c>
      <c r="F614" s="187" t="s">
        <v>47</v>
      </c>
      <c r="G614" s="187" t="s">
        <v>47</v>
      </c>
      <c r="H614" s="182" t="s">
        <v>62</v>
      </c>
      <c r="I614" s="182" t="s">
        <v>285</v>
      </c>
      <c r="J614" s="182"/>
    </row>
    <row r="615" spans="1:10" x14ac:dyDescent="0.3">
      <c r="A615" s="243" t="s">
        <v>56</v>
      </c>
      <c r="B615" s="184" t="s">
        <v>510</v>
      </c>
      <c r="C615" s="220" t="s">
        <v>105</v>
      </c>
      <c r="D615" s="187" t="s">
        <v>47</v>
      </c>
      <c r="E615" s="187" t="s">
        <v>47</v>
      </c>
      <c r="F615" s="187" t="s">
        <v>47</v>
      </c>
      <c r="G615" s="187" t="s">
        <v>47</v>
      </c>
      <c r="H615" s="182" t="s">
        <v>62</v>
      </c>
      <c r="I615" s="182" t="s">
        <v>285</v>
      </c>
      <c r="J615" s="182"/>
    </row>
    <row r="616" spans="1:10" x14ac:dyDescent="0.3">
      <c r="A616" s="243" t="s">
        <v>56</v>
      </c>
      <c r="B616" s="184" t="s">
        <v>510</v>
      </c>
      <c r="C616" s="220" t="s">
        <v>287</v>
      </c>
      <c r="D616" s="187" t="s">
        <v>47</v>
      </c>
      <c r="E616" s="187" t="s">
        <v>47</v>
      </c>
      <c r="F616" s="187" t="s">
        <v>47</v>
      </c>
      <c r="G616" s="187" t="s">
        <v>47</v>
      </c>
      <c r="H616" s="182" t="s">
        <v>62</v>
      </c>
      <c r="I616" s="182" t="s">
        <v>285</v>
      </c>
      <c r="J616" s="182"/>
    </row>
    <row r="617" spans="1:10" x14ac:dyDescent="0.3">
      <c r="A617" s="243" t="s">
        <v>56</v>
      </c>
      <c r="B617" s="184" t="s">
        <v>510</v>
      </c>
      <c r="C617" s="220" t="s">
        <v>125</v>
      </c>
      <c r="D617" s="187" t="s">
        <v>47</v>
      </c>
      <c r="E617" s="187" t="s">
        <v>47</v>
      </c>
      <c r="F617" s="187" t="s">
        <v>47</v>
      </c>
      <c r="G617" s="187" t="s">
        <v>47</v>
      </c>
      <c r="H617" s="182" t="s">
        <v>62</v>
      </c>
      <c r="I617" s="182" t="s">
        <v>285</v>
      </c>
      <c r="J617" s="182"/>
    </row>
    <row r="618" spans="1:10" x14ac:dyDescent="0.3">
      <c r="A618" s="243" t="s">
        <v>56</v>
      </c>
      <c r="B618" s="184" t="s">
        <v>511</v>
      </c>
      <c r="C618" s="220" t="s">
        <v>96</v>
      </c>
      <c r="D618" s="187" t="s">
        <v>47</v>
      </c>
      <c r="E618" s="187" t="s">
        <v>47</v>
      </c>
      <c r="F618" s="187" t="s">
        <v>47</v>
      </c>
      <c r="G618" s="187" t="s">
        <v>47</v>
      </c>
      <c r="H618" s="182" t="s">
        <v>62</v>
      </c>
      <c r="I618" s="182" t="s">
        <v>285</v>
      </c>
      <c r="J618" s="182"/>
    </row>
    <row r="619" spans="1:10" x14ac:dyDescent="0.3">
      <c r="A619" s="243" t="s">
        <v>56</v>
      </c>
      <c r="B619" s="180" t="s">
        <v>512</v>
      </c>
      <c r="C619" s="181" t="s">
        <v>96</v>
      </c>
      <c r="D619" s="187" t="s">
        <v>47</v>
      </c>
      <c r="E619" s="187" t="s">
        <v>47</v>
      </c>
      <c r="F619" s="187" t="s">
        <v>47</v>
      </c>
      <c r="G619" s="187" t="s">
        <v>47</v>
      </c>
      <c r="H619" s="182" t="s">
        <v>62</v>
      </c>
      <c r="I619" s="182" t="s">
        <v>285</v>
      </c>
      <c r="J619" s="182"/>
    </row>
    <row r="620" spans="1:10" x14ac:dyDescent="0.3">
      <c r="A620" s="243" t="s">
        <v>56</v>
      </c>
      <c r="B620" s="180" t="s">
        <v>512</v>
      </c>
      <c r="C620" s="181" t="s">
        <v>105</v>
      </c>
      <c r="D620" s="187" t="s">
        <v>47</v>
      </c>
      <c r="E620" s="187" t="s">
        <v>47</v>
      </c>
      <c r="F620" s="187" t="s">
        <v>47</v>
      </c>
      <c r="G620" s="187" t="s">
        <v>47</v>
      </c>
      <c r="H620" s="182" t="s">
        <v>62</v>
      </c>
      <c r="I620" s="182" t="s">
        <v>285</v>
      </c>
      <c r="J620" s="182"/>
    </row>
    <row r="621" spans="1:10" x14ac:dyDescent="0.3">
      <c r="A621" s="243" t="s">
        <v>56</v>
      </c>
      <c r="B621" s="180" t="s">
        <v>512</v>
      </c>
      <c r="C621" s="181" t="s">
        <v>287</v>
      </c>
      <c r="D621" s="187" t="s">
        <v>47</v>
      </c>
      <c r="E621" s="187" t="s">
        <v>47</v>
      </c>
      <c r="F621" s="187" t="s">
        <v>47</v>
      </c>
      <c r="G621" s="187" t="s">
        <v>47</v>
      </c>
      <c r="H621" s="182" t="s">
        <v>62</v>
      </c>
      <c r="I621" s="182" t="s">
        <v>285</v>
      </c>
      <c r="J621" s="182"/>
    </row>
    <row r="622" spans="1:10" x14ac:dyDescent="0.3">
      <c r="A622" s="243" t="s">
        <v>56</v>
      </c>
      <c r="B622" s="180" t="s">
        <v>512</v>
      </c>
      <c r="C622" s="181" t="s">
        <v>125</v>
      </c>
      <c r="D622" s="187" t="s">
        <v>47</v>
      </c>
      <c r="E622" s="187" t="s">
        <v>47</v>
      </c>
      <c r="F622" s="187" t="s">
        <v>47</v>
      </c>
      <c r="G622" s="187" t="s">
        <v>47</v>
      </c>
      <c r="H622" s="182" t="s">
        <v>62</v>
      </c>
      <c r="I622" s="182" t="s">
        <v>285</v>
      </c>
      <c r="J622" s="182"/>
    </row>
    <row r="623" spans="1:10" x14ac:dyDescent="0.3">
      <c r="A623" s="243" t="s">
        <v>56</v>
      </c>
      <c r="B623" s="184" t="s">
        <v>513</v>
      </c>
      <c r="C623" s="220" t="s">
        <v>96</v>
      </c>
      <c r="D623" s="187" t="s">
        <v>47</v>
      </c>
      <c r="E623" s="187" t="s">
        <v>47</v>
      </c>
      <c r="F623" s="187" t="s">
        <v>47</v>
      </c>
      <c r="G623" s="187" t="s">
        <v>47</v>
      </c>
      <c r="H623" s="182" t="s">
        <v>62</v>
      </c>
      <c r="I623" s="182" t="s">
        <v>285</v>
      </c>
      <c r="J623" s="182"/>
    </row>
    <row r="624" spans="1:10" x14ac:dyDescent="0.3">
      <c r="A624" s="243" t="s">
        <v>56</v>
      </c>
      <c r="B624" s="184" t="s">
        <v>513</v>
      </c>
      <c r="C624" s="220" t="s">
        <v>105</v>
      </c>
      <c r="D624" s="187" t="s">
        <v>47</v>
      </c>
      <c r="E624" s="187" t="s">
        <v>47</v>
      </c>
      <c r="F624" s="187" t="s">
        <v>47</v>
      </c>
      <c r="G624" s="187" t="s">
        <v>47</v>
      </c>
      <c r="H624" s="182" t="s">
        <v>62</v>
      </c>
      <c r="I624" s="182" t="s">
        <v>285</v>
      </c>
      <c r="J624" s="182"/>
    </row>
    <row r="625" spans="1:10" x14ac:dyDescent="0.3">
      <c r="A625" s="243" t="s">
        <v>56</v>
      </c>
      <c r="B625" s="184" t="s">
        <v>513</v>
      </c>
      <c r="C625" s="220" t="s">
        <v>287</v>
      </c>
      <c r="D625" s="187" t="s">
        <v>47</v>
      </c>
      <c r="E625" s="187" t="s">
        <v>47</v>
      </c>
      <c r="F625" s="187" t="s">
        <v>47</v>
      </c>
      <c r="G625" s="187" t="s">
        <v>47</v>
      </c>
      <c r="H625" s="182" t="s">
        <v>62</v>
      </c>
      <c r="I625" s="182" t="s">
        <v>285</v>
      </c>
      <c r="J625" s="182"/>
    </row>
    <row r="626" spans="1:10" x14ac:dyDescent="0.3">
      <c r="A626" s="243" t="s">
        <v>56</v>
      </c>
      <c r="B626" s="180" t="s">
        <v>514</v>
      </c>
      <c r="C626" s="181" t="s">
        <v>125</v>
      </c>
      <c r="D626" s="187" t="s">
        <v>47</v>
      </c>
      <c r="E626" s="187" t="s">
        <v>47</v>
      </c>
      <c r="F626" s="187" t="s">
        <v>47</v>
      </c>
      <c r="G626" s="187" t="s">
        <v>47</v>
      </c>
      <c r="H626" s="182" t="s">
        <v>62</v>
      </c>
      <c r="I626" s="182" t="s">
        <v>285</v>
      </c>
      <c r="J626" s="182"/>
    </row>
    <row r="627" spans="1:10" x14ac:dyDescent="0.3">
      <c r="A627" s="244" t="s">
        <v>56</v>
      </c>
      <c r="B627" s="217" t="s">
        <v>514</v>
      </c>
      <c r="C627" s="241" t="s">
        <v>283</v>
      </c>
      <c r="D627" s="211" t="s">
        <v>47</v>
      </c>
      <c r="E627" s="211" t="s">
        <v>47</v>
      </c>
      <c r="F627" s="211" t="s">
        <v>47</v>
      </c>
      <c r="G627" s="211" t="s">
        <v>47</v>
      </c>
      <c r="H627" s="199" t="s">
        <v>62</v>
      </c>
      <c r="I627" s="199" t="s">
        <v>285</v>
      </c>
      <c r="J627" s="199"/>
    </row>
    <row r="628" spans="1:10" x14ac:dyDescent="0.3">
      <c r="A628" s="175" t="s">
        <v>74</v>
      </c>
      <c r="B628" s="215" t="s">
        <v>515</v>
      </c>
      <c r="C628" s="220" t="s">
        <v>96</v>
      </c>
      <c r="D628" s="187" t="s">
        <v>47</v>
      </c>
      <c r="E628" s="183" t="s">
        <v>47</v>
      </c>
      <c r="F628" s="187" t="s">
        <v>47</v>
      </c>
      <c r="G628" s="187" t="s">
        <v>47</v>
      </c>
      <c r="H628" s="183" t="s">
        <v>47</v>
      </c>
      <c r="I628" s="183" t="s">
        <v>47</v>
      </c>
      <c r="J628" s="204"/>
    </row>
    <row r="629" spans="1:10" x14ac:dyDescent="0.3">
      <c r="A629" s="175" t="s">
        <v>74</v>
      </c>
      <c r="B629" s="184" t="s">
        <v>515</v>
      </c>
      <c r="C629" s="220" t="s">
        <v>105</v>
      </c>
      <c r="D629" s="187" t="s">
        <v>47</v>
      </c>
      <c r="E629" s="187" t="s">
        <v>47</v>
      </c>
      <c r="F629" s="187" t="s">
        <v>47</v>
      </c>
      <c r="G629" s="187" t="s">
        <v>47</v>
      </c>
      <c r="H629" s="183" t="s">
        <v>47</v>
      </c>
      <c r="I629" s="183" t="s">
        <v>47</v>
      </c>
      <c r="J629" s="182"/>
    </row>
    <row r="630" spans="1:10" x14ac:dyDescent="0.3">
      <c r="A630" s="175" t="s">
        <v>74</v>
      </c>
      <c r="B630" s="184" t="s">
        <v>515</v>
      </c>
      <c r="C630" s="220" t="s">
        <v>287</v>
      </c>
      <c r="D630" s="182" t="s">
        <v>516</v>
      </c>
      <c r="E630" s="182" t="s">
        <v>517</v>
      </c>
      <c r="F630" s="187" t="s">
        <v>47</v>
      </c>
      <c r="G630" s="187" t="s">
        <v>47</v>
      </c>
      <c r="H630" s="183" t="s">
        <v>47</v>
      </c>
      <c r="I630" s="183" t="s">
        <v>47</v>
      </c>
      <c r="J630" s="182"/>
    </row>
    <row r="631" spans="1:10" x14ac:dyDescent="0.3">
      <c r="A631" s="175" t="s">
        <v>74</v>
      </c>
      <c r="B631" s="180" t="s">
        <v>518</v>
      </c>
      <c r="C631" s="181" t="s">
        <v>287</v>
      </c>
      <c r="D631" s="182" t="s">
        <v>516</v>
      </c>
      <c r="E631" s="182" t="s">
        <v>517</v>
      </c>
      <c r="F631" s="187" t="s">
        <v>47</v>
      </c>
      <c r="G631" s="187" t="s">
        <v>47</v>
      </c>
      <c r="H631" s="183" t="s">
        <v>47</v>
      </c>
      <c r="I631" s="183" t="s">
        <v>47</v>
      </c>
      <c r="J631" s="182"/>
    </row>
    <row r="632" spans="1:10" x14ac:dyDescent="0.3">
      <c r="A632" s="175" t="s">
        <v>74</v>
      </c>
      <c r="B632" s="180" t="s">
        <v>518</v>
      </c>
      <c r="C632" s="181" t="s">
        <v>162</v>
      </c>
      <c r="D632" s="182" t="s">
        <v>516</v>
      </c>
      <c r="E632" s="182" t="s">
        <v>517</v>
      </c>
      <c r="F632" s="187" t="s">
        <v>47</v>
      </c>
      <c r="G632" s="187" t="s">
        <v>47</v>
      </c>
      <c r="H632" s="183" t="s">
        <v>47</v>
      </c>
      <c r="I632" s="183" t="s">
        <v>47</v>
      </c>
      <c r="J632" s="182"/>
    </row>
    <row r="633" spans="1:10" x14ac:dyDescent="0.3">
      <c r="A633" s="175" t="s">
        <v>74</v>
      </c>
      <c r="B633" s="184" t="s">
        <v>519</v>
      </c>
      <c r="C633" s="220" t="s">
        <v>96</v>
      </c>
      <c r="D633" s="182" t="s">
        <v>516</v>
      </c>
      <c r="E633" s="182" t="s">
        <v>517</v>
      </c>
      <c r="F633" s="187" t="s">
        <v>47</v>
      </c>
      <c r="G633" s="187" t="s">
        <v>47</v>
      </c>
      <c r="H633" s="187" t="s">
        <v>47</v>
      </c>
      <c r="I633" s="187" t="s">
        <v>47</v>
      </c>
      <c r="J633" s="182"/>
    </row>
    <row r="634" spans="1:10" x14ac:dyDescent="0.3">
      <c r="A634" s="175" t="s">
        <v>74</v>
      </c>
      <c r="B634" s="184" t="s">
        <v>519</v>
      </c>
      <c r="C634" s="220" t="s">
        <v>105</v>
      </c>
      <c r="D634" s="182" t="s">
        <v>516</v>
      </c>
      <c r="E634" s="182" t="s">
        <v>517</v>
      </c>
      <c r="F634" s="187" t="s">
        <v>47</v>
      </c>
      <c r="G634" s="187" t="s">
        <v>47</v>
      </c>
      <c r="H634" s="187" t="s">
        <v>47</v>
      </c>
      <c r="I634" s="187" t="s">
        <v>47</v>
      </c>
      <c r="J634" s="182"/>
    </row>
    <row r="635" spans="1:10" x14ac:dyDescent="0.3">
      <c r="A635" s="175" t="s">
        <v>74</v>
      </c>
      <c r="B635" s="184" t="s">
        <v>519</v>
      </c>
      <c r="C635" s="220" t="s">
        <v>287</v>
      </c>
      <c r="D635" s="187" t="s">
        <v>47</v>
      </c>
      <c r="E635" s="187" t="s">
        <v>47</v>
      </c>
      <c r="F635" s="187" t="s">
        <v>47</v>
      </c>
      <c r="G635" s="187" t="s">
        <v>47</v>
      </c>
      <c r="H635" s="187" t="s">
        <v>47</v>
      </c>
      <c r="I635" s="187" t="s">
        <v>47</v>
      </c>
      <c r="J635" s="182"/>
    </row>
    <row r="636" spans="1:10" x14ac:dyDescent="0.3">
      <c r="A636" s="175" t="s">
        <v>74</v>
      </c>
      <c r="B636" s="180" t="s">
        <v>520</v>
      </c>
      <c r="C636" s="181" t="s">
        <v>96</v>
      </c>
      <c r="D636" s="182" t="s">
        <v>516</v>
      </c>
      <c r="E636" s="182" t="s">
        <v>517</v>
      </c>
      <c r="F636" s="187" t="s">
        <v>47</v>
      </c>
      <c r="G636" s="187" t="s">
        <v>47</v>
      </c>
      <c r="H636" s="187" t="s">
        <v>47</v>
      </c>
      <c r="I636" s="187" t="s">
        <v>47</v>
      </c>
      <c r="J636" s="182"/>
    </row>
    <row r="637" spans="1:10" x14ac:dyDescent="0.3">
      <c r="A637" s="175" t="s">
        <v>74</v>
      </c>
      <c r="B637" s="180" t="s">
        <v>520</v>
      </c>
      <c r="C637" s="181" t="s">
        <v>105</v>
      </c>
      <c r="D637" s="182" t="s">
        <v>516</v>
      </c>
      <c r="E637" s="182" t="s">
        <v>517</v>
      </c>
      <c r="F637" s="187" t="s">
        <v>47</v>
      </c>
      <c r="G637" s="187" t="s">
        <v>47</v>
      </c>
      <c r="H637" s="187" t="s">
        <v>47</v>
      </c>
      <c r="I637" s="187" t="s">
        <v>47</v>
      </c>
      <c r="J637" s="182"/>
    </row>
    <row r="638" spans="1:10" x14ac:dyDescent="0.3">
      <c r="A638" s="175" t="s">
        <v>74</v>
      </c>
      <c r="B638" s="180" t="s">
        <v>520</v>
      </c>
      <c r="C638" s="181" t="s">
        <v>287</v>
      </c>
      <c r="D638" s="187" t="s">
        <v>47</v>
      </c>
      <c r="E638" s="187" t="s">
        <v>47</v>
      </c>
      <c r="F638" s="187" t="s">
        <v>47</v>
      </c>
      <c r="G638" s="187" t="s">
        <v>47</v>
      </c>
      <c r="H638" s="187" t="s">
        <v>47</v>
      </c>
      <c r="I638" s="187" t="s">
        <v>47</v>
      </c>
      <c r="J638" s="182"/>
    </row>
    <row r="639" spans="1:10" x14ac:dyDescent="0.3">
      <c r="A639" s="245" t="s">
        <v>74</v>
      </c>
      <c r="B639" s="246" t="s">
        <v>521</v>
      </c>
      <c r="C639" s="231" t="s">
        <v>283</v>
      </c>
      <c r="D639" s="187" t="s">
        <v>47</v>
      </c>
      <c r="E639" s="187" t="s">
        <v>47</v>
      </c>
      <c r="F639" s="187" t="s">
        <v>47</v>
      </c>
      <c r="G639" s="187" t="s">
        <v>47</v>
      </c>
      <c r="H639" s="182" t="s">
        <v>62</v>
      </c>
      <c r="I639" s="182" t="s">
        <v>285</v>
      </c>
      <c r="J639" s="182"/>
    </row>
    <row r="640" spans="1:10" x14ac:dyDescent="0.3">
      <c r="A640" s="245" t="s">
        <v>74</v>
      </c>
      <c r="B640" s="246" t="s">
        <v>522</v>
      </c>
      <c r="C640" s="230" t="s">
        <v>283</v>
      </c>
      <c r="D640" s="187" t="s">
        <v>47</v>
      </c>
      <c r="E640" s="187" t="s">
        <v>47</v>
      </c>
      <c r="F640" s="187" t="s">
        <v>47</v>
      </c>
      <c r="G640" s="187" t="s">
        <v>47</v>
      </c>
      <c r="H640" s="182" t="s">
        <v>62</v>
      </c>
      <c r="I640" s="182" t="s">
        <v>285</v>
      </c>
      <c r="J640" s="182"/>
    </row>
    <row r="641" spans="1:10" x14ac:dyDescent="0.3">
      <c r="A641" s="175" t="s">
        <v>74</v>
      </c>
      <c r="B641" s="235" t="s">
        <v>392</v>
      </c>
      <c r="C641" s="220" t="s">
        <v>96</v>
      </c>
      <c r="D641" s="187" t="s">
        <v>47</v>
      </c>
      <c r="E641" s="187" t="s">
        <v>47</v>
      </c>
      <c r="F641" s="187" t="s">
        <v>47</v>
      </c>
      <c r="G641" s="187" t="s">
        <v>47</v>
      </c>
      <c r="H641" s="182" t="s">
        <v>62</v>
      </c>
      <c r="I641" s="182" t="s">
        <v>285</v>
      </c>
      <c r="J641" s="182"/>
    </row>
    <row r="642" spans="1:10" x14ac:dyDescent="0.3">
      <c r="A642" s="175" t="s">
        <v>74</v>
      </c>
      <c r="B642" s="208" t="s">
        <v>523</v>
      </c>
      <c r="C642" s="181" t="s">
        <v>96</v>
      </c>
      <c r="D642" s="187" t="s">
        <v>47</v>
      </c>
      <c r="E642" s="187" t="s">
        <v>47</v>
      </c>
      <c r="F642" s="187" t="s">
        <v>47</v>
      </c>
      <c r="G642" s="187" t="s">
        <v>47</v>
      </c>
      <c r="H642" s="182" t="s">
        <v>62</v>
      </c>
      <c r="I642" s="182" t="s">
        <v>285</v>
      </c>
      <c r="J642" s="182"/>
    </row>
    <row r="643" spans="1:10" x14ac:dyDescent="0.3">
      <c r="A643" s="175" t="s">
        <v>74</v>
      </c>
      <c r="B643" s="208" t="s">
        <v>523</v>
      </c>
      <c r="C643" s="181" t="s">
        <v>125</v>
      </c>
      <c r="D643" s="187" t="s">
        <v>47</v>
      </c>
      <c r="E643" s="187" t="s">
        <v>47</v>
      </c>
      <c r="F643" s="187" t="s">
        <v>47</v>
      </c>
      <c r="G643" s="187" t="s">
        <v>47</v>
      </c>
      <c r="H643" s="182" t="s">
        <v>62</v>
      </c>
      <c r="I643" s="182" t="s">
        <v>285</v>
      </c>
      <c r="J643" s="182"/>
    </row>
    <row r="644" spans="1:10" x14ac:dyDescent="0.3">
      <c r="A644" s="175" t="s">
        <v>74</v>
      </c>
      <c r="B644" s="235" t="s">
        <v>524</v>
      </c>
      <c r="C644" s="220" t="s">
        <v>96</v>
      </c>
      <c r="D644" s="182" t="s">
        <v>137</v>
      </c>
      <c r="E644" s="182" t="s">
        <v>525</v>
      </c>
      <c r="F644" s="182" t="s">
        <v>47</v>
      </c>
      <c r="G644" s="182" t="s">
        <v>47</v>
      </c>
      <c r="H644" s="182" t="s">
        <v>47</v>
      </c>
      <c r="I644" s="182" t="s">
        <v>47</v>
      </c>
      <c r="J644" s="182"/>
    </row>
    <row r="645" spans="1:10" x14ac:dyDescent="0.3">
      <c r="A645" s="196" t="s">
        <v>74</v>
      </c>
      <c r="B645" s="247" t="s">
        <v>524</v>
      </c>
      <c r="C645" s="232" t="s">
        <v>125</v>
      </c>
      <c r="D645" s="199" t="s">
        <v>137</v>
      </c>
      <c r="E645" s="199" t="s">
        <v>525</v>
      </c>
      <c r="F645" s="199" t="s">
        <v>47</v>
      </c>
      <c r="G645" s="199" t="s">
        <v>47</v>
      </c>
      <c r="H645" s="199" t="s">
        <v>47</v>
      </c>
      <c r="I645" s="199" t="s">
        <v>47</v>
      </c>
      <c r="J645" s="199"/>
    </row>
  </sheetData>
  <autoFilter ref="A2:J645"/>
  <customSheetViews>
    <customSheetView guid="{B402A475-D727-4D11-A715-5754AF9248F6}" scale="80" fitToPage="1" showAutoFilter="1" topLeftCell="A318">
      <selection activeCell="C23" sqref="C23"/>
      <pageMargins left="0.70078740157480324" right="0.70078740157480324" top="0.75196850393700787" bottom="0.75196850393700787" header="0.3" footer="0.3"/>
      <pageSetup paperSize="9" scale="43" fitToHeight="0" orientation="landscape" useFirstPageNumber="1"/>
      <autoFilter ref="A2:J645"/>
    </customSheetView>
  </customSheetViews>
  <mergeCells count="3">
    <mergeCell ref="D1:H1"/>
    <mergeCell ref="D2:G2"/>
    <mergeCell ref="H2:I2"/>
  </mergeCells>
  <pageMargins left="0.70078740157480324" right="0.70078740157480324" top="0.75196850393700787" bottom="0.75196850393700787" header="0.3" footer="0.3"/>
  <pageSetup paperSize="9" scale="43" fitToHeight="0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B402A475-D727-4D11-A715-5754AF9248F6}">
      <pageMargins left="0.70078740157480324" right="0.70078740157480324" top="0.75196850393700787" bottom="0.75196850393700787" header="0.3" footer="0.3"/>
      <pageSetup paperSize="9" orientation="portrait"/>
    </customSheetView>
  </customSheetViews>
  <pageMargins left="0.70078740157480324" right="0.70078740157480324" top="0.75196850393700787" bottom="0.75196850393700787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3:H35"/>
  <sheetViews>
    <sheetView workbookViewId="0">
      <selection activeCell="D29" sqref="D29"/>
    </sheetView>
  </sheetViews>
  <sheetFormatPr defaultRowHeight="15" x14ac:dyDescent="0.25"/>
  <cols>
    <col min="1" max="1" width="9.140625" style="123"/>
    <col min="2" max="2" width="26.85546875" style="122" customWidth="1"/>
    <col min="3" max="3" width="33.140625" style="160" customWidth="1"/>
    <col min="4" max="4" width="63.28515625" style="160" customWidth="1"/>
    <col min="5" max="7" width="9.140625" style="122"/>
    <col min="8" max="8" width="35.42578125" style="122" customWidth="1"/>
    <col min="9" max="16384" width="9.140625" style="122"/>
  </cols>
  <sheetData>
    <row r="3" spans="1:8" ht="18.75" x14ac:dyDescent="0.25">
      <c r="B3" s="248">
        <v>1</v>
      </c>
      <c r="C3" s="248">
        <v>2</v>
      </c>
      <c r="D3" s="249">
        <v>3</v>
      </c>
      <c r="H3" s="122">
        <v>1</v>
      </c>
    </row>
    <row r="4" spans="1:8" ht="31.5" x14ac:dyDescent="0.25">
      <c r="A4" s="123">
        <v>1</v>
      </c>
      <c r="B4" s="150" t="s">
        <v>526</v>
      </c>
      <c r="C4" s="145" t="s">
        <v>76</v>
      </c>
      <c r="D4" s="146" t="s">
        <v>124</v>
      </c>
      <c r="H4" s="122" t="s">
        <v>62</v>
      </c>
    </row>
    <row r="5" spans="1:8" ht="15.75" x14ac:dyDescent="0.25">
      <c r="B5" s="150" t="s">
        <v>526</v>
      </c>
      <c r="C5" s="145" t="s">
        <v>76</v>
      </c>
      <c r="D5" s="146" t="s">
        <v>136</v>
      </c>
      <c r="H5" s="122" t="s">
        <v>76</v>
      </c>
    </row>
    <row r="6" spans="1:8" ht="15.75" x14ac:dyDescent="0.25">
      <c r="A6" s="123">
        <v>2</v>
      </c>
      <c r="B6" s="151" t="s">
        <v>142</v>
      </c>
      <c r="C6" s="152" t="s">
        <v>51</v>
      </c>
      <c r="D6" s="148" t="s">
        <v>143</v>
      </c>
      <c r="H6" s="122" t="s">
        <v>51</v>
      </c>
    </row>
    <row r="7" spans="1:8" ht="15.75" x14ac:dyDescent="0.25">
      <c r="B7" s="151" t="s">
        <v>142</v>
      </c>
      <c r="C7" s="152" t="s">
        <v>51</v>
      </c>
      <c r="D7" s="148" t="s">
        <v>53</v>
      </c>
      <c r="H7" s="122" t="s">
        <v>77</v>
      </c>
    </row>
    <row r="8" spans="1:8" ht="31.5" x14ac:dyDescent="0.25">
      <c r="A8" s="123">
        <v>3</v>
      </c>
      <c r="B8" s="150" t="s">
        <v>142</v>
      </c>
      <c r="C8" s="145" t="s">
        <v>51</v>
      </c>
      <c r="D8" s="153" t="s">
        <v>154</v>
      </c>
      <c r="H8" s="122" t="s">
        <v>69</v>
      </c>
    </row>
    <row r="9" spans="1:8" ht="15.75" x14ac:dyDescent="0.25">
      <c r="B9" s="150" t="s">
        <v>142</v>
      </c>
      <c r="C9" s="145" t="s">
        <v>51</v>
      </c>
      <c r="D9" s="153" t="s">
        <v>159</v>
      </c>
      <c r="H9" s="122" t="s">
        <v>131</v>
      </c>
    </row>
    <row r="10" spans="1:8" ht="15.75" x14ac:dyDescent="0.25">
      <c r="A10" s="123">
        <v>4</v>
      </c>
      <c r="B10" s="151" t="s">
        <v>165</v>
      </c>
      <c r="C10" s="152" t="s">
        <v>77</v>
      </c>
      <c r="D10" s="154" t="s">
        <v>166</v>
      </c>
      <c r="H10" s="122" t="s">
        <v>137</v>
      </c>
    </row>
    <row r="11" spans="1:8" ht="15.75" x14ac:dyDescent="0.25">
      <c r="B11" s="151" t="s">
        <v>165</v>
      </c>
      <c r="C11" s="152" t="s">
        <v>77</v>
      </c>
      <c r="D11" s="155" t="s">
        <v>171</v>
      </c>
      <c r="H11" s="122" t="s">
        <v>144</v>
      </c>
    </row>
    <row r="12" spans="1:8" ht="31.5" x14ac:dyDescent="0.25">
      <c r="A12" s="123">
        <v>5</v>
      </c>
      <c r="B12" s="150" t="s">
        <v>176</v>
      </c>
      <c r="C12" s="145" t="s">
        <v>69</v>
      </c>
      <c r="D12" s="146" t="s">
        <v>70</v>
      </c>
      <c r="H12" s="122" t="s">
        <v>57</v>
      </c>
    </row>
    <row r="13" spans="1:8" ht="31.5" x14ac:dyDescent="0.25">
      <c r="B13" s="150" t="s">
        <v>176</v>
      </c>
      <c r="C13" s="145" t="s">
        <v>69</v>
      </c>
      <c r="D13" s="146" t="s">
        <v>132</v>
      </c>
      <c r="H13" s="122" t="s">
        <v>155</v>
      </c>
    </row>
    <row r="14" spans="1:8" ht="15.75" x14ac:dyDescent="0.25">
      <c r="A14" s="123">
        <v>6</v>
      </c>
      <c r="B14" s="151" t="s">
        <v>181</v>
      </c>
      <c r="C14" s="152" t="s">
        <v>131</v>
      </c>
      <c r="D14" s="161" t="s">
        <v>182</v>
      </c>
      <c r="H14" s="122" t="s">
        <v>160</v>
      </c>
    </row>
    <row r="15" spans="1:8" ht="31.5" x14ac:dyDescent="0.25">
      <c r="A15" s="123">
        <v>7</v>
      </c>
      <c r="B15" s="150" t="s">
        <v>185</v>
      </c>
      <c r="C15" s="145" t="s">
        <v>137</v>
      </c>
      <c r="D15" s="146" t="s">
        <v>138</v>
      </c>
      <c r="H15" s="122" t="s">
        <v>168</v>
      </c>
    </row>
    <row r="16" spans="1:8" ht="15.75" x14ac:dyDescent="0.25">
      <c r="B16" s="150" t="s">
        <v>185</v>
      </c>
      <c r="C16" s="145" t="s">
        <v>137</v>
      </c>
      <c r="D16" s="146" t="s">
        <v>188</v>
      </c>
      <c r="H16" s="122" t="s">
        <v>173</v>
      </c>
    </row>
    <row r="17" spans="1:8" ht="31.5" x14ac:dyDescent="0.25">
      <c r="A17" s="123">
        <v>8</v>
      </c>
      <c r="B17" s="151" t="s">
        <v>191</v>
      </c>
      <c r="C17" s="152" t="s">
        <v>144</v>
      </c>
      <c r="D17" s="161" t="s">
        <v>174</v>
      </c>
      <c r="H17" s="122" t="s">
        <v>65</v>
      </c>
    </row>
    <row r="18" spans="1:8" ht="31.5" x14ac:dyDescent="0.25">
      <c r="B18" s="151" t="s">
        <v>191</v>
      </c>
      <c r="C18" s="152" t="s">
        <v>144</v>
      </c>
      <c r="D18" s="161" t="s">
        <v>193</v>
      </c>
      <c r="H18" s="122" t="s">
        <v>178</v>
      </c>
    </row>
    <row r="19" spans="1:8" ht="15.75" x14ac:dyDescent="0.25">
      <c r="B19" s="151" t="s">
        <v>191</v>
      </c>
      <c r="C19" s="152" t="s">
        <v>57</v>
      </c>
      <c r="D19" s="161" t="s">
        <v>196</v>
      </c>
      <c r="H19" s="122" t="s">
        <v>183</v>
      </c>
    </row>
    <row r="20" spans="1:8" ht="15.75" x14ac:dyDescent="0.25">
      <c r="B20" s="151" t="s">
        <v>191</v>
      </c>
      <c r="C20" s="152" t="s">
        <v>57</v>
      </c>
      <c r="D20" s="161" t="s">
        <v>198</v>
      </c>
      <c r="H20" s="122" t="s">
        <v>186</v>
      </c>
    </row>
    <row r="21" spans="1:8" ht="31.5" x14ac:dyDescent="0.25">
      <c r="A21" s="123">
        <v>8</v>
      </c>
      <c r="B21" s="150" t="s">
        <v>200</v>
      </c>
      <c r="C21" s="145" t="s">
        <v>155</v>
      </c>
      <c r="D21" s="146" t="s">
        <v>201</v>
      </c>
      <c r="H21" s="122" t="s">
        <v>189</v>
      </c>
    </row>
    <row r="22" spans="1:8" ht="47.25" x14ac:dyDescent="0.25">
      <c r="A22" s="123">
        <v>9</v>
      </c>
      <c r="B22" s="151" t="s">
        <v>203</v>
      </c>
      <c r="C22" s="152" t="s">
        <v>160</v>
      </c>
      <c r="D22" s="161" t="s">
        <v>194</v>
      </c>
    </row>
    <row r="23" spans="1:8" ht="47.25" x14ac:dyDescent="0.25">
      <c r="B23" s="151" t="s">
        <v>203</v>
      </c>
      <c r="C23" s="152" t="s">
        <v>160</v>
      </c>
      <c r="D23" s="161" t="s">
        <v>205</v>
      </c>
    </row>
    <row r="24" spans="1:8" ht="47.25" x14ac:dyDescent="0.25">
      <c r="B24" s="151" t="s">
        <v>203</v>
      </c>
      <c r="C24" s="152" t="s">
        <v>168</v>
      </c>
      <c r="D24" s="161" t="s">
        <v>161</v>
      </c>
    </row>
    <row r="25" spans="1:8" ht="31.5" x14ac:dyDescent="0.25">
      <c r="A25" s="123">
        <v>10</v>
      </c>
      <c r="B25" s="150" t="s">
        <v>210</v>
      </c>
      <c r="C25" s="145" t="s">
        <v>173</v>
      </c>
      <c r="D25" s="146" t="s">
        <v>208</v>
      </c>
    </row>
    <row r="26" spans="1:8" ht="63" x14ac:dyDescent="0.25">
      <c r="A26" s="123">
        <v>11</v>
      </c>
      <c r="B26" s="151" t="s">
        <v>212</v>
      </c>
      <c r="C26" s="152" t="s">
        <v>65</v>
      </c>
      <c r="D26" s="161" t="s">
        <v>206</v>
      </c>
    </row>
    <row r="27" spans="1:8" ht="63" x14ac:dyDescent="0.25">
      <c r="B27" s="151" t="s">
        <v>212</v>
      </c>
      <c r="C27" s="152" t="s">
        <v>65</v>
      </c>
      <c r="D27" s="161" t="s">
        <v>66</v>
      </c>
    </row>
    <row r="28" spans="1:8" ht="63" x14ac:dyDescent="0.25">
      <c r="B28" s="151" t="s">
        <v>212</v>
      </c>
      <c r="C28" s="152" t="s">
        <v>65</v>
      </c>
      <c r="D28" s="163" t="s">
        <v>55</v>
      </c>
    </row>
    <row r="29" spans="1:8" ht="63" x14ac:dyDescent="0.25">
      <c r="B29" s="151" t="s">
        <v>212</v>
      </c>
      <c r="C29" s="152" t="s">
        <v>65</v>
      </c>
      <c r="D29" s="161" t="s">
        <v>193</v>
      </c>
    </row>
    <row r="30" spans="1:8" ht="63" x14ac:dyDescent="0.25">
      <c r="B30" s="151" t="s">
        <v>212</v>
      </c>
      <c r="C30" s="152" t="s">
        <v>65</v>
      </c>
      <c r="D30" s="163" t="s">
        <v>60</v>
      </c>
    </row>
    <row r="31" spans="1:8" ht="63" x14ac:dyDescent="0.25">
      <c r="B31" s="151" t="s">
        <v>212</v>
      </c>
      <c r="C31" s="152" t="s">
        <v>65</v>
      </c>
      <c r="D31" s="163" t="s">
        <v>52</v>
      </c>
    </row>
    <row r="32" spans="1:8" x14ac:dyDescent="0.25">
      <c r="A32" s="123">
        <v>12</v>
      </c>
      <c r="B32" s="150" t="s">
        <v>219</v>
      </c>
      <c r="C32" s="165" t="s">
        <v>178</v>
      </c>
      <c r="D32" s="165"/>
    </row>
    <row r="33" spans="2:4" x14ac:dyDescent="0.25">
      <c r="B33" s="150" t="s">
        <v>219</v>
      </c>
      <c r="C33" s="165" t="s">
        <v>183</v>
      </c>
      <c r="D33" s="165"/>
    </row>
    <row r="34" spans="2:4" x14ac:dyDescent="0.25">
      <c r="B34" s="150" t="s">
        <v>219</v>
      </c>
      <c r="C34" s="165" t="s">
        <v>186</v>
      </c>
      <c r="D34" s="165"/>
    </row>
    <row r="35" spans="2:4" ht="47.25" x14ac:dyDescent="0.25">
      <c r="B35" s="167" t="s">
        <v>223</v>
      </c>
      <c r="C35" s="152" t="s">
        <v>189</v>
      </c>
      <c r="D35" s="152"/>
    </row>
  </sheetData>
  <customSheetViews>
    <customSheetView guid="{B402A475-D727-4D11-A715-5754AF9248F6}">
      <selection activeCell="D29" sqref="D29"/>
      <pageMargins left="0.7" right="0.7" top="0.75" bottom="0.75" header="0.3" footer="0.3"/>
      <pageSetup paperSize="9" orientation="portrait"/>
    </customSheetView>
  </customSheetViews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V56"/>
  <sheetViews>
    <sheetView view="pageBreakPreview" zoomScale="85" zoomScaleNormal="100" zoomScaleSheetLayoutView="85" workbookViewId="0">
      <pane xSplit="3" ySplit="6" topLeftCell="D7" activePane="bottomRight" state="frozen"/>
      <selection activeCell="F17" sqref="F17"/>
      <selection pane="topRight"/>
      <selection pane="bottomLeft"/>
      <selection pane="bottomRight" activeCell="H12" sqref="H12"/>
    </sheetView>
  </sheetViews>
  <sheetFormatPr defaultColWidth="9.140625" defaultRowHeight="12.75" x14ac:dyDescent="0.25"/>
  <cols>
    <col min="1" max="1" width="4.28515625" style="2" customWidth="1"/>
    <col min="2" max="2" width="16.140625" style="2" customWidth="1"/>
    <col min="3" max="3" width="34.7109375" style="3" customWidth="1"/>
    <col min="4" max="4" width="24.140625" style="2" customWidth="1"/>
    <col min="5" max="5" width="17.42578125" style="2" customWidth="1"/>
    <col min="6" max="6" width="11.140625" style="2" customWidth="1"/>
    <col min="7" max="7" width="12" style="2" customWidth="1"/>
    <col min="8" max="8" width="12.7109375" style="2" customWidth="1"/>
    <col min="9" max="9" width="14" style="2" customWidth="1"/>
    <col min="10" max="11" width="14.140625" style="2" customWidth="1"/>
    <col min="12" max="17" width="10.42578125" style="2" customWidth="1"/>
    <col min="18" max="16384" width="9.140625" style="1"/>
  </cols>
  <sheetData>
    <row r="1" spans="1:22" ht="15.75" x14ac:dyDescent="0.25">
      <c r="A1" s="9" t="s">
        <v>527</v>
      </c>
    </row>
    <row r="4" spans="1:22" ht="29.25" customHeight="1" x14ac:dyDescent="0.25">
      <c r="A4" s="323" t="s">
        <v>6</v>
      </c>
      <c r="B4" s="325" t="s">
        <v>7</v>
      </c>
      <c r="C4" s="325" t="s">
        <v>8</v>
      </c>
      <c r="D4" s="325" t="s">
        <v>83</v>
      </c>
      <c r="E4" s="325" t="s">
        <v>528</v>
      </c>
      <c r="F4" s="325" t="s">
        <v>529</v>
      </c>
      <c r="G4" s="325" t="s">
        <v>530</v>
      </c>
      <c r="H4" s="330" t="s">
        <v>531</v>
      </c>
      <c r="I4" s="325" t="s">
        <v>532</v>
      </c>
      <c r="J4" s="325"/>
      <c r="K4" s="330" t="s">
        <v>533</v>
      </c>
      <c r="L4" s="325" t="s">
        <v>534</v>
      </c>
      <c r="M4" s="325"/>
      <c r="N4" s="325"/>
      <c r="O4" s="325"/>
      <c r="P4" s="325"/>
      <c r="Q4" s="326"/>
      <c r="R4" s="327" t="s">
        <v>535</v>
      </c>
      <c r="S4" s="328"/>
      <c r="T4" s="328"/>
      <c r="U4" s="328"/>
      <c r="V4" s="329"/>
    </row>
    <row r="5" spans="1:22" ht="87" customHeight="1" x14ac:dyDescent="0.25">
      <c r="A5" s="324"/>
      <c r="B5" s="298"/>
      <c r="C5" s="298"/>
      <c r="D5" s="298"/>
      <c r="E5" s="298"/>
      <c r="F5" s="298"/>
      <c r="G5" s="298"/>
      <c r="H5" s="301"/>
      <c r="I5" s="14" t="s">
        <v>35</v>
      </c>
      <c r="J5" s="14" t="s">
        <v>536</v>
      </c>
      <c r="K5" s="301"/>
      <c r="L5" s="14" t="s">
        <v>537</v>
      </c>
      <c r="M5" s="14" t="s">
        <v>538</v>
      </c>
      <c r="N5" s="14" t="s">
        <v>537</v>
      </c>
      <c r="O5" s="14" t="s">
        <v>538</v>
      </c>
      <c r="P5" s="14" t="s">
        <v>537</v>
      </c>
      <c r="Q5" s="15" t="s">
        <v>538</v>
      </c>
      <c r="R5" s="13" t="s">
        <v>539</v>
      </c>
      <c r="S5" s="14" t="s">
        <v>540</v>
      </c>
      <c r="T5" s="14" t="s">
        <v>541</v>
      </c>
      <c r="U5" s="14" t="s">
        <v>542</v>
      </c>
      <c r="V5" s="250" t="s">
        <v>543</v>
      </c>
    </row>
    <row r="6" spans="1:22" s="28" customFormat="1" ht="11.25" x14ac:dyDescent="0.25">
      <c r="A6" s="251">
        <v>1</v>
      </c>
      <c r="B6" s="252">
        <v>2</v>
      </c>
      <c r="C6" s="253">
        <v>3</v>
      </c>
      <c r="D6" s="254">
        <v>4</v>
      </c>
      <c r="E6" s="254">
        <v>5</v>
      </c>
      <c r="F6" s="254">
        <v>6</v>
      </c>
      <c r="G6" s="254">
        <v>7</v>
      </c>
      <c r="H6" s="254">
        <v>8</v>
      </c>
      <c r="I6" s="254">
        <v>9</v>
      </c>
      <c r="J6" s="255">
        <v>10</v>
      </c>
      <c r="K6" s="254">
        <v>11</v>
      </c>
      <c r="L6" s="254">
        <v>12</v>
      </c>
      <c r="M6" s="254">
        <v>13</v>
      </c>
      <c r="N6" s="254">
        <v>14</v>
      </c>
      <c r="O6" s="254">
        <v>15</v>
      </c>
      <c r="P6" s="254">
        <v>16</v>
      </c>
      <c r="Q6" s="256">
        <v>17</v>
      </c>
      <c r="R6" s="257">
        <v>18</v>
      </c>
      <c r="S6" s="255">
        <v>19</v>
      </c>
      <c r="T6" s="254">
        <v>20</v>
      </c>
      <c r="U6" s="255">
        <v>21</v>
      </c>
      <c r="V6" s="258">
        <v>22</v>
      </c>
    </row>
    <row r="7" spans="1:22" ht="39" customHeight="1" x14ac:dyDescent="0.25">
      <c r="A7" s="62">
        <v>1</v>
      </c>
      <c r="B7" s="259" t="str">
        <f>'Перечень сроки источники'!B11</f>
        <v>Здравоохранение</v>
      </c>
      <c r="C7" s="259" t="str">
        <f>'Перечень сроки источники'!C11</f>
        <v>Инфекционный корпус в городе Белоярский</v>
      </c>
      <c r="D7" s="63" t="s">
        <v>96</v>
      </c>
      <c r="E7" s="63" t="s">
        <v>608</v>
      </c>
      <c r="F7" s="63" t="s">
        <v>95</v>
      </c>
      <c r="G7" s="260">
        <f>'Перечень сроки источники'!M11</f>
        <v>2025</v>
      </c>
      <c r="H7" s="260">
        <f>'Перечень сроки источники'!N11</f>
        <v>0</v>
      </c>
      <c r="I7" s="261">
        <f>J7+K7</f>
        <v>509381.2</v>
      </c>
      <c r="J7" s="261">
        <v>12542</v>
      </c>
      <c r="K7" s="261">
        <v>496839.2</v>
      </c>
      <c r="L7" s="63" t="s">
        <v>544</v>
      </c>
      <c r="M7" s="262">
        <v>2000</v>
      </c>
      <c r="N7" s="63" t="s">
        <v>545</v>
      </c>
      <c r="O7" s="262">
        <v>23</v>
      </c>
      <c r="P7" s="63"/>
      <c r="Q7" s="262"/>
      <c r="R7" s="263"/>
      <c r="S7" s="63"/>
      <c r="T7" s="63"/>
      <c r="U7" s="63"/>
      <c r="V7" s="264"/>
    </row>
    <row r="8" spans="1:22" ht="39" customHeight="1" x14ac:dyDescent="0.25">
      <c r="A8" s="62">
        <v>2</v>
      </c>
      <c r="B8" s="259" t="str">
        <f>'Перечень сроки источники'!B12</f>
        <v>Физкультура и спорт</v>
      </c>
      <c r="C8" s="259" t="str">
        <f>'Перечень сроки источники'!C12</f>
        <v>Спортивный зал Белоярского профессионального колледжа</v>
      </c>
      <c r="D8" s="63" t="s">
        <v>96</v>
      </c>
      <c r="E8" s="63" t="s">
        <v>438</v>
      </c>
      <c r="F8" s="63" t="s">
        <v>95</v>
      </c>
      <c r="G8" s="260">
        <f>'Перечень сроки источники'!M12</f>
        <v>2025</v>
      </c>
      <c r="H8" s="260">
        <f>'Перечень сроки источники'!N12</f>
        <v>0</v>
      </c>
      <c r="I8" s="261">
        <f>J8+K8</f>
        <v>739893.17</v>
      </c>
      <c r="J8" s="261">
        <v>12370.17</v>
      </c>
      <c r="K8" s="261">
        <v>727523</v>
      </c>
      <c r="L8" s="63" t="s">
        <v>544</v>
      </c>
      <c r="M8" s="262">
        <v>3000</v>
      </c>
      <c r="N8" s="63" t="s">
        <v>645</v>
      </c>
      <c r="O8" s="262">
        <v>105</v>
      </c>
      <c r="P8" s="63"/>
      <c r="Q8" s="262"/>
      <c r="R8" s="263"/>
      <c r="S8" s="63"/>
      <c r="T8" s="63"/>
      <c r="U8" s="63"/>
      <c r="V8" s="264"/>
    </row>
    <row r="9" spans="1:22" ht="39" customHeight="1" x14ac:dyDescent="0.25">
      <c r="A9" s="91">
        <v>3</v>
      </c>
      <c r="B9" s="265" t="str">
        <f>'Перечень сроки источники'!B13</f>
        <v>Физкультура и спорт</v>
      </c>
      <c r="C9" s="259" t="str">
        <f>'Перечень сроки источники'!C13</f>
        <v>Универсальный спортивный зал в городе Белоярский</v>
      </c>
      <c r="D9" s="63" t="s">
        <v>96</v>
      </c>
      <c r="E9" s="92" t="s">
        <v>438</v>
      </c>
      <c r="F9" s="63" t="s">
        <v>95</v>
      </c>
      <c r="G9" s="266">
        <f>'Перечень сроки источники'!M13</f>
        <v>2026</v>
      </c>
      <c r="H9" s="266">
        <f>'Перечень сроки источники'!N13</f>
        <v>2027</v>
      </c>
      <c r="I9" s="261">
        <v>813186.8</v>
      </c>
      <c r="J9" s="261"/>
      <c r="K9" s="261"/>
      <c r="L9" s="63" t="s">
        <v>544</v>
      </c>
      <c r="M9" s="262">
        <v>4200</v>
      </c>
      <c r="N9" s="63" t="s">
        <v>545</v>
      </c>
      <c r="O9" s="262">
        <v>180</v>
      </c>
      <c r="P9" s="92"/>
      <c r="Q9" s="262"/>
      <c r="R9" s="263"/>
      <c r="S9" s="63"/>
      <c r="T9" s="63"/>
      <c r="U9" s="63"/>
      <c r="V9" s="264"/>
    </row>
    <row r="10" spans="1:22" ht="39" customHeight="1" x14ac:dyDescent="0.25">
      <c r="A10" s="91">
        <v>4</v>
      </c>
      <c r="B10" s="265">
        <f>'Перечень сроки источники'!B14</f>
        <v>0</v>
      </c>
      <c r="C10" s="259">
        <f>'Перечень сроки источники'!C14</f>
        <v>0</v>
      </c>
      <c r="D10" s="63"/>
      <c r="E10" s="92"/>
      <c r="F10" s="63"/>
      <c r="G10" s="266">
        <f>'Перечень сроки источники'!M14</f>
        <v>0</v>
      </c>
      <c r="H10" s="266">
        <f>'Перечень сроки источники'!N14</f>
        <v>0</v>
      </c>
      <c r="I10" s="261"/>
      <c r="J10" s="261"/>
      <c r="K10" s="261"/>
      <c r="L10" s="63"/>
      <c r="M10" s="262"/>
      <c r="N10" s="63"/>
      <c r="O10" s="262"/>
      <c r="P10" s="92"/>
      <c r="Q10" s="262"/>
      <c r="R10" s="263"/>
      <c r="S10" s="63"/>
      <c r="T10" s="63"/>
      <c r="U10" s="63"/>
      <c r="V10" s="264"/>
    </row>
    <row r="11" spans="1:22" ht="39" customHeight="1" x14ac:dyDescent="0.25">
      <c r="A11" s="91">
        <v>5</v>
      </c>
      <c r="B11" s="265">
        <f>'Перечень сроки источники'!B15</f>
        <v>0</v>
      </c>
      <c r="C11" s="259">
        <f>'Перечень сроки источники'!C15</f>
        <v>0</v>
      </c>
      <c r="D11" s="63"/>
      <c r="E11" s="92"/>
      <c r="F11" s="63"/>
      <c r="G11" s="266">
        <f>'Перечень сроки источники'!M15</f>
        <v>0</v>
      </c>
      <c r="H11" s="266">
        <f>'Перечень сроки источники'!N15</f>
        <v>0</v>
      </c>
      <c r="I11" s="261"/>
      <c r="J11" s="261"/>
      <c r="K11" s="261"/>
      <c r="L11" s="63"/>
      <c r="M11" s="262"/>
      <c r="N11" s="63"/>
      <c r="O11" s="262"/>
      <c r="P11" s="92"/>
      <c r="Q11" s="262"/>
      <c r="R11" s="263"/>
      <c r="S11" s="63"/>
      <c r="T11" s="63"/>
      <c r="U11" s="63"/>
      <c r="V11" s="264"/>
    </row>
    <row r="12" spans="1:22" ht="39" customHeight="1" x14ac:dyDescent="0.25">
      <c r="A12" s="91">
        <v>6</v>
      </c>
      <c r="B12" s="265">
        <f>'Перечень сроки источники'!B16</f>
        <v>0</v>
      </c>
      <c r="C12" s="259">
        <f>'Перечень сроки источники'!C16</f>
        <v>0</v>
      </c>
      <c r="D12" s="63"/>
      <c r="E12" s="92"/>
      <c r="F12" s="63"/>
      <c r="G12" s="266">
        <f>'Перечень сроки источники'!M16</f>
        <v>0</v>
      </c>
      <c r="H12" s="266">
        <f>'Перечень сроки источники'!N16</f>
        <v>0</v>
      </c>
      <c r="I12" s="261"/>
      <c r="J12" s="261"/>
      <c r="K12" s="261"/>
      <c r="L12" s="63"/>
      <c r="M12" s="262"/>
      <c r="N12" s="63"/>
      <c r="O12" s="262"/>
      <c r="P12" s="92"/>
      <c r="Q12" s="262"/>
      <c r="R12" s="263"/>
      <c r="S12" s="63"/>
      <c r="T12" s="63"/>
      <c r="U12" s="63"/>
      <c r="V12" s="264"/>
    </row>
    <row r="13" spans="1:22" ht="39" customHeight="1" x14ac:dyDescent="0.25">
      <c r="A13" s="91">
        <v>7</v>
      </c>
      <c r="B13" s="265">
        <f>'Перечень сроки источники'!B17</f>
        <v>0</v>
      </c>
      <c r="C13" s="259">
        <f>'Перечень сроки источники'!C17</f>
        <v>0</v>
      </c>
      <c r="D13" s="63"/>
      <c r="E13" s="92"/>
      <c r="F13" s="63"/>
      <c r="G13" s="266">
        <f>'Перечень сроки источники'!M17</f>
        <v>0</v>
      </c>
      <c r="H13" s="266">
        <f>'Перечень сроки источники'!N17</f>
        <v>0</v>
      </c>
      <c r="I13" s="261"/>
      <c r="J13" s="261"/>
      <c r="K13" s="261"/>
      <c r="L13" s="63"/>
      <c r="M13" s="262"/>
      <c r="N13" s="63"/>
      <c r="O13" s="262"/>
      <c r="P13" s="92"/>
      <c r="Q13" s="262"/>
      <c r="R13" s="263"/>
      <c r="S13" s="63"/>
      <c r="T13" s="63"/>
      <c r="U13" s="63"/>
      <c r="V13" s="264"/>
    </row>
    <row r="14" spans="1:22" ht="39" customHeight="1" x14ac:dyDescent="0.25">
      <c r="A14" s="91">
        <v>8</v>
      </c>
      <c r="B14" s="265">
        <f>'Перечень сроки источники'!B18</f>
        <v>0</v>
      </c>
      <c r="C14" s="259">
        <f>'Перечень сроки источники'!C18</f>
        <v>0</v>
      </c>
      <c r="D14" s="63"/>
      <c r="E14" s="92"/>
      <c r="F14" s="63"/>
      <c r="G14" s="266">
        <f>'Перечень сроки источники'!M18</f>
        <v>0</v>
      </c>
      <c r="H14" s="266">
        <f>'Перечень сроки источники'!N18</f>
        <v>0</v>
      </c>
      <c r="I14" s="261"/>
      <c r="J14" s="261"/>
      <c r="K14" s="261"/>
      <c r="L14" s="63"/>
      <c r="M14" s="262"/>
      <c r="N14" s="63"/>
      <c r="O14" s="262"/>
      <c r="P14" s="92"/>
      <c r="Q14" s="262"/>
      <c r="R14" s="263"/>
      <c r="S14" s="63"/>
      <c r="T14" s="63"/>
      <c r="U14" s="63"/>
      <c r="V14" s="264"/>
    </row>
    <row r="15" spans="1:22" ht="39" customHeight="1" x14ac:dyDescent="0.25">
      <c r="A15" s="91">
        <v>9</v>
      </c>
      <c r="B15" s="265">
        <f>'Перечень сроки источники'!B19</f>
        <v>0</v>
      </c>
      <c r="C15" s="259">
        <f>'Перечень сроки источники'!C19</f>
        <v>0</v>
      </c>
      <c r="D15" s="63"/>
      <c r="E15" s="92"/>
      <c r="F15" s="63"/>
      <c r="G15" s="266">
        <f>'Перечень сроки источники'!M19</f>
        <v>0</v>
      </c>
      <c r="H15" s="266">
        <f>'Перечень сроки источники'!N19</f>
        <v>0</v>
      </c>
      <c r="I15" s="261"/>
      <c r="J15" s="261"/>
      <c r="K15" s="261">
        <f t="shared" ref="K15:K21" si="0">I15*1.2</f>
        <v>0</v>
      </c>
      <c r="L15" s="63" t="s">
        <v>547</v>
      </c>
      <c r="M15" s="262"/>
      <c r="N15" s="63"/>
      <c r="O15" s="262"/>
      <c r="P15" s="92"/>
      <c r="Q15" s="262"/>
      <c r="R15" s="263"/>
      <c r="S15" s="63"/>
      <c r="T15" s="63"/>
      <c r="U15" s="63"/>
      <c r="V15" s="264"/>
    </row>
    <row r="16" spans="1:22" ht="39" customHeight="1" x14ac:dyDescent="0.25">
      <c r="A16" s="91">
        <v>10</v>
      </c>
      <c r="B16" s="265">
        <f>'Перечень сроки источники'!B20</f>
        <v>0</v>
      </c>
      <c r="C16" s="259">
        <f>'Перечень сроки источники'!C20</f>
        <v>0</v>
      </c>
      <c r="D16" s="63"/>
      <c r="E16" s="92"/>
      <c r="F16" s="63"/>
      <c r="G16" s="266">
        <f>'Перечень сроки источники'!M20</f>
        <v>0</v>
      </c>
      <c r="H16" s="266">
        <f>'Перечень сроки источники'!N20</f>
        <v>0</v>
      </c>
      <c r="I16" s="261"/>
      <c r="J16" s="261"/>
      <c r="K16" s="261">
        <f t="shared" si="0"/>
        <v>0</v>
      </c>
      <c r="L16" s="63" t="s">
        <v>544</v>
      </c>
      <c r="M16" s="262"/>
      <c r="N16" s="63" t="s">
        <v>545</v>
      </c>
      <c r="O16" s="262"/>
      <c r="P16" s="92"/>
      <c r="Q16" s="262"/>
      <c r="R16" s="263"/>
      <c r="S16" s="63"/>
      <c r="T16" s="63"/>
      <c r="U16" s="63"/>
      <c r="V16" s="264"/>
    </row>
    <row r="17" spans="1:22" ht="39" customHeight="1" x14ac:dyDescent="0.25">
      <c r="A17" s="91">
        <v>11</v>
      </c>
      <c r="B17" s="265">
        <f>'Перечень сроки источники'!B21</f>
        <v>0</v>
      </c>
      <c r="C17" s="259">
        <f>'Перечень сроки источники'!C21</f>
        <v>0</v>
      </c>
      <c r="D17" s="63"/>
      <c r="E17" s="92"/>
      <c r="F17" s="63"/>
      <c r="G17" s="266">
        <f>'Перечень сроки источники'!M21</f>
        <v>0</v>
      </c>
      <c r="H17" s="266">
        <f>'Перечень сроки источники'!N21</f>
        <v>0</v>
      </c>
      <c r="I17" s="261"/>
      <c r="J17" s="261"/>
      <c r="K17" s="261">
        <f t="shared" si="0"/>
        <v>0</v>
      </c>
      <c r="L17" s="63" t="s">
        <v>547</v>
      </c>
      <c r="M17" s="262"/>
      <c r="N17" s="63"/>
      <c r="O17" s="262"/>
      <c r="P17" s="92"/>
      <c r="Q17" s="262"/>
      <c r="R17" s="263"/>
      <c r="S17" s="63"/>
      <c r="T17" s="63"/>
      <c r="U17" s="63"/>
      <c r="V17" s="264"/>
    </row>
    <row r="18" spans="1:22" ht="39" customHeight="1" x14ac:dyDescent="0.25">
      <c r="A18" s="91">
        <v>12</v>
      </c>
      <c r="B18" s="265">
        <f>'Перечень сроки источники'!B22</f>
        <v>0</v>
      </c>
      <c r="C18" s="259">
        <f>'Перечень сроки источники'!C22</f>
        <v>0</v>
      </c>
      <c r="D18" s="63"/>
      <c r="E18" s="92"/>
      <c r="F18" s="63"/>
      <c r="G18" s="266">
        <f>'Перечень сроки источники'!M22</f>
        <v>0</v>
      </c>
      <c r="H18" s="266">
        <f>'Перечень сроки источники'!N22</f>
        <v>0</v>
      </c>
      <c r="I18" s="261"/>
      <c r="J18" s="261"/>
      <c r="K18" s="261">
        <f t="shared" si="0"/>
        <v>0</v>
      </c>
      <c r="L18" s="63" t="s">
        <v>547</v>
      </c>
      <c r="M18" s="262"/>
      <c r="N18" s="92"/>
      <c r="O18" s="262"/>
      <c r="P18" s="92"/>
      <c r="Q18" s="262"/>
      <c r="R18" s="263"/>
      <c r="S18" s="63"/>
      <c r="T18" s="63"/>
      <c r="U18" s="63"/>
      <c r="V18" s="264"/>
    </row>
    <row r="19" spans="1:22" ht="39" customHeight="1" x14ac:dyDescent="0.25">
      <c r="A19" s="91">
        <v>13</v>
      </c>
      <c r="B19" s="265">
        <f>'Перечень сроки источники'!B23</f>
        <v>0</v>
      </c>
      <c r="C19" s="259">
        <f>'Перечень сроки источники'!C23</f>
        <v>0</v>
      </c>
      <c r="D19" s="63"/>
      <c r="E19" s="92"/>
      <c r="F19" s="63"/>
      <c r="G19" s="266">
        <f>'Перечень сроки источники'!M23</f>
        <v>0</v>
      </c>
      <c r="H19" s="266">
        <f>'Перечень сроки источники'!N23</f>
        <v>0</v>
      </c>
      <c r="I19" s="261"/>
      <c r="J19" s="261"/>
      <c r="K19" s="261">
        <f t="shared" si="0"/>
        <v>0</v>
      </c>
      <c r="L19" s="63" t="s">
        <v>547</v>
      </c>
      <c r="M19" s="262"/>
      <c r="N19" s="92"/>
      <c r="O19" s="262"/>
      <c r="P19" s="92"/>
      <c r="Q19" s="262"/>
      <c r="R19" s="263"/>
      <c r="S19" s="63"/>
      <c r="T19" s="63"/>
      <c r="U19" s="63"/>
      <c r="V19" s="264"/>
    </row>
    <row r="20" spans="1:22" ht="39" customHeight="1" x14ac:dyDescent="0.25">
      <c r="A20" s="91">
        <v>14</v>
      </c>
      <c r="B20" s="265">
        <f>'Перечень сроки источники'!B24</f>
        <v>0</v>
      </c>
      <c r="C20" s="259">
        <f>'Перечень сроки источники'!C24</f>
        <v>0</v>
      </c>
      <c r="D20" s="63"/>
      <c r="E20" s="92"/>
      <c r="F20" s="63"/>
      <c r="G20" s="266">
        <f>'Перечень сроки источники'!M24</f>
        <v>0</v>
      </c>
      <c r="H20" s="266">
        <f>'Перечень сроки источники'!N24</f>
        <v>0</v>
      </c>
      <c r="I20" s="261"/>
      <c r="J20" s="261"/>
      <c r="K20" s="261">
        <f t="shared" si="0"/>
        <v>0</v>
      </c>
      <c r="L20" s="92" t="s">
        <v>547</v>
      </c>
      <c r="M20" s="262"/>
      <c r="N20" s="92"/>
      <c r="O20" s="262"/>
      <c r="P20" s="92"/>
      <c r="Q20" s="262"/>
      <c r="R20" s="263"/>
      <c r="S20" s="63"/>
      <c r="T20" s="63"/>
      <c r="U20" s="63"/>
      <c r="V20" s="264"/>
    </row>
    <row r="21" spans="1:22" ht="39" customHeight="1" x14ac:dyDescent="0.25">
      <c r="A21" s="91">
        <v>15</v>
      </c>
      <c r="B21" s="265">
        <f>'Перечень сроки источники'!B25</f>
        <v>0</v>
      </c>
      <c r="C21" s="259">
        <f>'Перечень сроки источники'!C25</f>
        <v>0</v>
      </c>
      <c r="D21" s="63"/>
      <c r="E21" s="92"/>
      <c r="F21" s="63"/>
      <c r="G21" s="266">
        <f>'Перечень сроки источники'!M25</f>
        <v>0</v>
      </c>
      <c r="H21" s="266">
        <f>'Перечень сроки источники'!N25</f>
        <v>0</v>
      </c>
      <c r="I21" s="261"/>
      <c r="J21" s="261"/>
      <c r="K21" s="261">
        <f t="shared" si="0"/>
        <v>0</v>
      </c>
      <c r="L21" s="63" t="s">
        <v>547</v>
      </c>
      <c r="M21" s="262"/>
      <c r="N21" s="92"/>
      <c r="O21" s="262"/>
      <c r="P21" s="92"/>
      <c r="Q21" s="262"/>
      <c r="R21" s="263"/>
      <c r="S21" s="63"/>
      <c r="T21" s="63"/>
      <c r="U21" s="63"/>
      <c r="V21" s="264"/>
    </row>
    <row r="22" spans="1:22" ht="39" customHeight="1" x14ac:dyDescent="0.25">
      <c r="A22" s="91">
        <v>16</v>
      </c>
      <c r="B22" s="265">
        <f>'Перечень сроки источники'!B26</f>
        <v>0</v>
      </c>
      <c r="C22" s="259">
        <f>'Перечень сроки источники'!C26</f>
        <v>0</v>
      </c>
      <c r="D22" s="63"/>
      <c r="E22" s="92"/>
      <c r="F22" s="63"/>
      <c r="G22" s="266">
        <f>'Перечень сроки источники'!M26</f>
        <v>0</v>
      </c>
      <c r="H22" s="266">
        <f>'Перечень сроки источники'!N26</f>
        <v>0</v>
      </c>
      <c r="I22" s="261"/>
      <c r="J22" s="261"/>
      <c r="K22" s="261"/>
      <c r="L22" s="63"/>
      <c r="M22" s="262"/>
      <c r="N22" s="92"/>
      <c r="O22" s="262"/>
      <c r="P22" s="92"/>
      <c r="Q22" s="262"/>
      <c r="R22" s="263"/>
      <c r="S22" s="63"/>
      <c r="T22" s="63"/>
      <c r="U22" s="63"/>
      <c r="V22" s="264"/>
    </row>
    <row r="23" spans="1:22" ht="39" customHeight="1" x14ac:dyDescent="0.25">
      <c r="A23" s="91">
        <v>17</v>
      </c>
      <c r="B23" s="265">
        <f>'Перечень сроки источники'!B27</f>
        <v>0</v>
      </c>
      <c r="C23" s="259">
        <f>'Перечень сроки источники'!C27</f>
        <v>0</v>
      </c>
      <c r="D23" s="63"/>
      <c r="E23" s="92"/>
      <c r="F23" s="63"/>
      <c r="G23" s="266">
        <f>'Перечень сроки источники'!M27</f>
        <v>0</v>
      </c>
      <c r="H23" s="266">
        <f>'Перечень сроки источники'!N27</f>
        <v>0</v>
      </c>
      <c r="I23" s="261"/>
      <c r="J23" s="261"/>
      <c r="K23" s="261"/>
      <c r="L23" s="63"/>
      <c r="M23" s="262"/>
      <c r="N23" s="92"/>
      <c r="O23" s="262"/>
      <c r="P23" s="92"/>
      <c r="Q23" s="262"/>
      <c r="R23" s="263"/>
      <c r="S23" s="63"/>
      <c r="T23" s="63"/>
      <c r="U23" s="63"/>
      <c r="V23" s="264"/>
    </row>
    <row r="24" spans="1:22" ht="39" customHeight="1" x14ac:dyDescent="0.25">
      <c r="A24" s="91">
        <v>18</v>
      </c>
      <c r="B24" s="265">
        <f>'Перечень сроки источники'!B28</f>
        <v>0</v>
      </c>
      <c r="C24" s="259">
        <f>'Перечень сроки источники'!C28</f>
        <v>0</v>
      </c>
      <c r="D24" s="63"/>
      <c r="E24" s="92"/>
      <c r="F24" s="63"/>
      <c r="G24" s="266">
        <f>'Перечень сроки источники'!M28</f>
        <v>0</v>
      </c>
      <c r="H24" s="266">
        <f>'Перечень сроки источники'!N28</f>
        <v>0</v>
      </c>
      <c r="I24" s="261"/>
      <c r="J24" s="261"/>
      <c r="K24" s="261"/>
      <c r="L24" s="92"/>
      <c r="M24" s="262"/>
      <c r="N24" s="92"/>
      <c r="O24" s="262"/>
      <c r="P24" s="92"/>
      <c r="Q24" s="262"/>
      <c r="R24" s="263"/>
      <c r="S24" s="63"/>
      <c r="T24" s="63"/>
      <c r="U24" s="63"/>
      <c r="V24" s="264"/>
    </row>
    <row r="25" spans="1:22" ht="39" customHeight="1" x14ac:dyDescent="0.25">
      <c r="A25" s="91">
        <v>19</v>
      </c>
      <c r="B25" s="265">
        <f>'Перечень сроки источники'!B29</f>
        <v>0</v>
      </c>
      <c r="C25" s="259">
        <f>'Перечень сроки источники'!C29</f>
        <v>0</v>
      </c>
      <c r="D25" s="63"/>
      <c r="E25" s="92"/>
      <c r="F25" s="63"/>
      <c r="G25" s="266">
        <f>'Перечень сроки источники'!M29</f>
        <v>0</v>
      </c>
      <c r="H25" s="266">
        <f>'Перечень сроки источники'!N29</f>
        <v>0</v>
      </c>
      <c r="I25" s="261"/>
      <c r="J25" s="261"/>
      <c r="K25" s="261"/>
      <c r="L25" s="92"/>
      <c r="M25" s="262"/>
      <c r="N25" s="92"/>
      <c r="O25" s="262"/>
      <c r="P25" s="92"/>
      <c r="Q25" s="262"/>
      <c r="R25" s="263"/>
      <c r="S25" s="63"/>
      <c r="T25" s="63"/>
      <c r="U25" s="63"/>
      <c r="V25" s="264"/>
    </row>
    <row r="26" spans="1:22" ht="39" customHeight="1" x14ac:dyDescent="0.25">
      <c r="A26" s="91">
        <v>20</v>
      </c>
      <c r="B26" s="265">
        <f>'Перечень сроки источники'!B30</f>
        <v>0</v>
      </c>
      <c r="C26" s="259">
        <f>'Перечень сроки источники'!C30</f>
        <v>0</v>
      </c>
      <c r="D26" s="63"/>
      <c r="E26" s="92"/>
      <c r="F26" s="63"/>
      <c r="G26" s="266">
        <f>'Перечень сроки источники'!M30</f>
        <v>0</v>
      </c>
      <c r="H26" s="266">
        <f>'Перечень сроки источники'!N30</f>
        <v>0</v>
      </c>
      <c r="I26" s="261"/>
      <c r="J26" s="261"/>
      <c r="K26" s="261"/>
      <c r="L26" s="92"/>
      <c r="M26" s="262"/>
      <c r="N26" s="92"/>
      <c r="O26" s="262"/>
      <c r="P26" s="92"/>
      <c r="Q26" s="262"/>
      <c r="R26" s="263"/>
      <c r="S26" s="63"/>
      <c r="T26" s="63"/>
      <c r="U26" s="63"/>
      <c r="V26" s="264"/>
    </row>
    <row r="27" spans="1:22" ht="39" customHeight="1" x14ac:dyDescent="0.25">
      <c r="A27" s="91">
        <v>21</v>
      </c>
      <c r="B27" s="265">
        <f>'Перечень сроки источники'!B31</f>
        <v>0</v>
      </c>
      <c r="C27" s="259">
        <f>'Перечень сроки источники'!C31</f>
        <v>0</v>
      </c>
      <c r="D27" s="63"/>
      <c r="E27" s="92"/>
      <c r="F27" s="63"/>
      <c r="G27" s="266">
        <f>'Перечень сроки источники'!M31</f>
        <v>0</v>
      </c>
      <c r="H27" s="266">
        <f>'Перечень сроки источники'!N31</f>
        <v>0</v>
      </c>
      <c r="I27" s="261"/>
      <c r="J27" s="261"/>
      <c r="K27" s="261"/>
      <c r="L27" s="92"/>
      <c r="M27" s="262"/>
      <c r="N27" s="92"/>
      <c r="O27" s="262"/>
      <c r="P27" s="92"/>
      <c r="Q27" s="262"/>
      <c r="R27" s="263"/>
      <c r="S27" s="63"/>
      <c r="T27" s="63"/>
      <c r="U27" s="63"/>
      <c r="V27" s="264"/>
    </row>
    <row r="28" spans="1:22" ht="39" customHeight="1" x14ac:dyDescent="0.25">
      <c r="A28" s="91">
        <v>22</v>
      </c>
      <c r="B28" s="265">
        <f>'Перечень сроки источники'!B32</f>
        <v>0</v>
      </c>
      <c r="C28" s="259">
        <f>'Перечень сроки источники'!C32</f>
        <v>0</v>
      </c>
      <c r="D28" s="63"/>
      <c r="E28" s="92"/>
      <c r="F28" s="63"/>
      <c r="G28" s="266">
        <f>'Перечень сроки источники'!M32</f>
        <v>0</v>
      </c>
      <c r="H28" s="266">
        <f>'Перечень сроки источники'!N32</f>
        <v>0</v>
      </c>
      <c r="I28" s="261"/>
      <c r="J28" s="261"/>
      <c r="K28" s="261"/>
      <c r="L28" s="92"/>
      <c r="M28" s="262"/>
      <c r="N28" s="92"/>
      <c r="O28" s="262"/>
      <c r="P28" s="92"/>
      <c r="Q28" s="262"/>
      <c r="R28" s="263"/>
      <c r="S28" s="63"/>
      <c r="T28" s="63"/>
      <c r="U28" s="63"/>
      <c r="V28" s="264"/>
    </row>
    <row r="29" spans="1:22" ht="39" customHeight="1" x14ac:dyDescent="0.25">
      <c r="A29" s="91">
        <v>23</v>
      </c>
      <c r="B29" s="265">
        <f>'Перечень сроки источники'!B33</f>
        <v>0</v>
      </c>
      <c r="C29" s="259">
        <f>'Перечень сроки источники'!C33</f>
        <v>0</v>
      </c>
      <c r="D29" s="63"/>
      <c r="E29" s="92"/>
      <c r="F29" s="63"/>
      <c r="G29" s="266">
        <f>'Перечень сроки источники'!M33</f>
        <v>0</v>
      </c>
      <c r="H29" s="266">
        <f>'Перечень сроки источники'!N33</f>
        <v>0</v>
      </c>
      <c r="I29" s="261"/>
      <c r="J29" s="261"/>
      <c r="K29" s="261"/>
      <c r="L29" s="92"/>
      <c r="M29" s="262"/>
      <c r="N29" s="92"/>
      <c r="O29" s="262"/>
      <c r="P29" s="92"/>
      <c r="Q29" s="262"/>
      <c r="R29" s="263"/>
      <c r="S29" s="63"/>
      <c r="T29" s="63"/>
      <c r="U29" s="63"/>
      <c r="V29" s="264"/>
    </row>
    <row r="30" spans="1:22" ht="39" customHeight="1" x14ac:dyDescent="0.25">
      <c r="A30" s="91">
        <v>24</v>
      </c>
      <c r="B30" s="265">
        <f>'Перечень сроки источники'!B34</f>
        <v>0</v>
      </c>
      <c r="C30" s="259">
        <f>'Перечень сроки источники'!C34</f>
        <v>0</v>
      </c>
      <c r="D30" s="63"/>
      <c r="E30" s="92"/>
      <c r="F30" s="63"/>
      <c r="G30" s="266">
        <f>'Перечень сроки источники'!M34</f>
        <v>0</v>
      </c>
      <c r="H30" s="266">
        <f>'Перечень сроки источники'!N34</f>
        <v>0</v>
      </c>
      <c r="I30" s="261"/>
      <c r="J30" s="261"/>
      <c r="K30" s="261"/>
      <c r="L30" s="92"/>
      <c r="M30" s="262"/>
      <c r="N30" s="92"/>
      <c r="O30" s="262"/>
      <c r="P30" s="92"/>
      <c r="Q30" s="262"/>
      <c r="R30" s="263"/>
      <c r="S30" s="63"/>
      <c r="T30" s="63"/>
      <c r="U30" s="63"/>
      <c r="V30" s="264"/>
    </row>
    <row r="31" spans="1:22" ht="39" customHeight="1" x14ac:dyDescent="0.25">
      <c r="A31" s="91">
        <v>25</v>
      </c>
      <c r="B31" s="265">
        <f>'Перечень сроки источники'!B35</f>
        <v>0</v>
      </c>
      <c r="C31" s="259">
        <f>'Перечень сроки источники'!C35</f>
        <v>0</v>
      </c>
      <c r="D31" s="63"/>
      <c r="E31" s="92"/>
      <c r="F31" s="63"/>
      <c r="G31" s="266">
        <f>'Перечень сроки источники'!M35</f>
        <v>0</v>
      </c>
      <c r="H31" s="266">
        <f>'Перечень сроки источники'!N35</f>
        <v>0</v>
      </c>
      <c r="I31" s="261"/>
      <c r="J31" s="261"/>
      <c r="K31" s="261"/>
      <c r="L31" s="92"/>
      <c r="M31" s="262"/>
      <c r="N31" s="92"/>
      <c r="O31" s="262"/>
      <c r="P31" s="92"/>
      <c r="Q31" s="262"/>
      <c r="R31" s="263"/>
      <c r="S31" s="63"/>
      <c r="T31" s="63"/>
      <c r="U31" s="63"/>
      <c r="V31" s="264"/>
    </row>
    <row r="32" spans="1:22" ht="39" customHeight="1" x14ac:dyDescent="0.25">
      <c r="A32" s="91">
        <v>26</v>
      </c>
      <c r="B32" s="265">
        <f>'Перечень сроки источники'!B36</f>
        <v>0</v>
      </c>
      <c r="C32" s="259">
        <f>'Перечень сроки источники'!C36</f>
        <v>0</v>
      </c>
      <c r="D32" s="63"/>
      <c r="E32" s="92"/>
      <c r="F32" s="63"/>
      <c r="G32" s="266">
        <f>'Перечень сроки источники'!M36</f>
        <v>0</v>
      </c>
      <c r="H32" s="266">
        <f>'Перечень сроки источники'!N36</f>
        <v>0</v>
      </c>
      <c r="I32" s="261"/>
      <c r="J32" s="261"/>
      <c r="K32" s="261"/>
      <c r="L32" s="92"/>
      <c r="M32" s="262"/>
      <c r="N32" s="92"/>
      <c r="O32" s="262"/>
      <c r="P32" s="92"/>
      <c r="Q32" s="262"/>
      <c r="R32" s="263"/>
      <c r="S32" s="63"/>
      <c r="T32" s="63"/>
      <c r="U32" s="63"/>
      <c r="V32" s="264"/>
    </row>
    <row r="33" spans="1:22" ht="39" customHeight="1" x14ac:dyDescent="0.25">
      <c r="A33" s="91">
        <v>27</v>
      </c>
      <c r="B33" s="265">
        <f>'Перечень сроки источники'!B37</f>
        <v>0</v>
      </c>
      <c r="C33" s="259">
        <f>'Перечень сроки источники'!C37</f>
        <v>0</v>
      </c>
      <c r="D33" s="63"/>
      <c r="E33" s="92"/>
      <c r="F33" s="63"/>
      <c r="G33" s="266">
        <f>'Перечень сроки источники'!M37</f>
        <v>0</v>
      </c>
      <c r="H33" s="266">
        <f>'Перечень сроки источники'!N37</f>
        <v>0</v>
      </c>
      <c r="I33" s="261"/>
      <c r="J33" s="261"/>
      <c r="K33" s="261"/>
      <c r="L33" s="92"/>
      <c r="M33" s="262"/>
      <c r="N33" s="92"/>
      <c r="O33" s="262"/>
      <c r="P33" s="92"/>
      <c r="Q33" s="262"/>
      <c r="R33" s="263"/>
      <c r="S33" s="63"/>
      <c r="T33" s="63"/>
      <c r="U33" s="63"/>
      <c r="V33" s="264"/>
    </row>
    <row r="34" spans="1:22" ht="39" customHeight="1" x14ac:dyDescent="0.25">
      <c r="A34" s="91">
        <v>28</v>
      </c>
      <c r="B34" s="265">
        <f>'Перечень сроки источники'!B38</f>
        <v>0</v>
      </c>
      <c r="C34" s="259">
        <f>'Перечень сроки источники'!C38</f>
        <v>0</v>
      </c>
      <c r="D34" s="63"/>
      <c r="E34" s="92"/>
      <c r="F34" s="63"/>
      <c r="G34" s="266">
        <f>'Перечень сроки источники'!M38</f>
        <v>0</v>
      </c>
      <c r="H34" s="266">
        <f>'Перечень сроки источники'!N38</f>
        <v>0</v>
      </c>
      <c r="I34" s="261"/>
      <c r="J34" s="261"/>
      <c r="K34" s="261"/>
      <c r="L34" s="92"/>
      <c r="M34" s="262"/>
      <c r="N34" s="92"/>
      <c r="O34" s="262"/>
      <c r="P34" s="92"/>
      <c r="Q34" s="262"/>
      <c r="R34" s="263"/>
      <c r="S34" s="63"/>
      <c r="T34" s="63"/>
      <c r="U34" s="63"/>
      <c r="V34" s="264"/>
    </row>
    <row r="35" spans="1:22" ht="39" customHeight="1" x14ac:dyDescent="0.25">
      <c r="A35" s="91">
        <v>29</v>
      </c>
      <c r="B35" s="265">
        <f>'Перечень сроки источники'!B39</f>
        <v>0</v>
      </c>
      <c r="C35" s="259">
        <f>'Перечень сроки источники'!C39</f>
        <v>0</v>
      </c>
      <c r="D35" s="63"/>
      <c r="E35" s="92"/>
      <c r="F35" s="63"/>
      <c r="G35" s="266">
        <f>'Перечень сроки источники'!M39</f>
        <v>0</v>
      </c>
      <c r="H35" s="266">
        <f>'Перечень сроки источники'!N39</f>
        <v>0</v>
      </c>
      <c r="I35" s="261"/>
      <c r="J35" s="261"/>
      <c r="K35" s="261"/>
      <c r="L35" s="92"/>
      <c r="M35" s="262"/>
      <c r="N35" s="92"/>
      <c r="O35" s="262"/>
      <c r="P35" s="92"/>
      <c r="Q35" s="262"/>
      <c r="R35" s="263"/>
      <c r="S35" s="63"/>
      <c r="T35" s="63"/>
      <c r="U35" s="63"/>
      <c r="V35" s="264"/>
    </row>
    <row r="36" spans="1:22" ht="39" customHeight="1" x14ac:dyDescent="0.25">
      <c r="A36" s="91">
        <v>30</v>
      </c>
      <c r="B36" s="265">
        <f>'Перечень сроки источники'!B40</f>
        <v>0</v>
      </c>
      <c r="C36" s="259">
        <f>'Перечень сроки источники'!C40</f>
        <v>0</v>
      </c>
      <c r="D36" s="63"/>
      <c r="E36" s="92"/>
      <c r="F36" s="63"/>
      <c r="G36" s="266">
        <f>'Перечень сроки источники'!M40</f>
        <v>0</v>
      </c>
      <c r="H36" s="266">
        <f>'Перечень сроки источники'!N40</f>
        <v>0</v>
      </c>
      <c r="I36" s="261"/>
      <c r="J36" s="261"/>
      <c r="K36" s="261"/>
      <c r="L36" s="92"/>
      <c r="M36" s="262"/>
      <c r="N36" s="92"/>
      <c r="O36" s="262"/>
      <c r="P36" s="92"/>
      <c r="Q36" s="262"/>
      <c r="R36" s="263"/>
      <c r="S36" s="63"/>
      <c r="T36" s="63"/>
      <c r="U36" s="63"/>
      <c r="V36" s="264"/>
    </row>
    <row r="37" spans="1:22" ht="39" customHeight="1" x14ac:dyDescent="0.25">
      <c r="A37" s="91">
        <v>31</v>
      </c>
      <c r="B37" s="265">
        <f>'Перечень сроки источники'!B41</f>
        <v>0</v>
      </c>
      <c r="C37" s="259">
        <f>'Перечень сроки источники'!C41</f>
        <v>0</v>
      </c>
      <c r="D37" s="63"/>
      <c r="E37" s="92"/>
      <c r="F37" s="63"/>
      <c r="G37" s="266">
        <f>'Перечень сроки источники'!M41</f>
        <v>0</v>
      </c>
      <c r="H37" s="266">
        <f>'Перечень сроки источники'!N41</f>
        <v>0</v>
      </c>
      <c r="I37" s="261"/>
      <c r="J37" s="261"/>
      <c r="K37" s="261"/>
      <c r="L37" s="92"/>
      <c r="M37" s="262"/>
      <c r="N37" s="92"/>
      <c r="O37" s="262"/>
      <c r="P37" s="92"/>
      <c r="Q37" s="262"/>
      <c r="R37" s="267"/>
      <c r="S37" s="268"/>
      <c r="T37" s="268"/>
      <c r="U37" s="268"/>
      <c r="V37" s="269"/>
    </row>
    <row r="39" spans="1:22" ht="15.75" x14ac:dyDescent="0.25">
      <c r="A39" s="270"/>
    </row>
    <row r="40" spans="1:22" ht="15.75" x14ac:dyDescent="0.25">
      <c r="A40" s="270"/>
      <c r="B40" s="164"/>
    </row>
    <row r="41" spans="1:22" x14ac:dyDescent="0.25">
      <c r="B41" s="121"/>
    </row>
    <row r="42" spans="1:22" x14ac:dyDescent="0.25">
      <c r="B42" s="121"/>
    </row>
    <row r="43" spans="1:22" x14ac:dyDescent="0.25">
      <c r="B43" s="121"/>
    </row>
    <row r="44" spans="1:22" x14ac:dyDescent="0.25">
      <c r="B44" s="121"/>
    </row>
    <row r="45" spans="1:22" x14ac:dyDescent="0.25">
      <c r="B45" s="121"/>
    </row>
    <row r="46" spans="1:22" x14ac:dyDescent="0.25">
      <c r="B46" s="121"/>
    </row>
    <row r="47" spans="1:22" x14ac:dyDescent="0.25">
      <c r="B47" s="121"/>
    </row>
    <row r="48" spans="1:22" x14ac:dyDescent="0.25">
      <c r="B48" s="121"/>
    </row>
    <row r="49" spans="1:2" x14ac:dyDescent="0.25">
      <c r="B49" s="121"/>
    </row>
    <row r="50" spans="1:2" x14ac:dyDescent="0.25">
      <c r="B50" s="121"/>
    </row>
    <row r="51" spans="1:2" x14ac:dyDescent="0.25">
      <c r="B51" s="121"/>
    </row>
    <row r="52" spans="1:2" x14ac:dyDescent="0.25">
      <c r="B52" s="121"/>
    </row>
    <row r="53" spans="1:2" x14ac:dyDescent="0.25">
      <c r="B53" s="121"/>
    </row>
    <row r="54" spans="1:2" x14ac:dyDescent="0.25">
      <c r="B54" s="121"/>
    </row>
    <row r="55" spans="1:2" x14ac:dyDescent="0.25">
      <c r="B55" s="121"/>
    </row>
    <row r="56" spans="1:2" ht="15.75" x14ac:dyDescent="0.25">
      <c r="A56" s="270"/>
    </row>
  </sheetData>
  <sheetProtection algorithmName="SHA-512" hashValue="NXvTbbtO5jYMiUV0J9wSquBgnyH2+Z3sz4cHNRmu1MYZaTl7gGmuunm/LNzW9rYPZLdsckj2qQYJPQPTGmj/Hw==" saltValue="oXaTSyQUbXwCFewtwP+Dww==" spinCount="100000" sheet="1" objects="1" scenarios="1"/>
  <customSheetViews>
    <customSheetView guid="{B402A475-D727-4D11-A715-5754AF9248F6}" fitToPage="1">
      <pane xSplit="3" ySplit="6" topLeftCell="D7" activePane="bottomRight" state="frozen"/>
      <selection pane="bottomRight" activeCell="H10" sqref="H10"/>
      <pageMargins left="0.31496062992125984" right="0.31496062992125984" top="0.35433070866141736" bottom="0.35433070866141736" header="0.31496062992125984" footer="0.31496062992125984"/>
      <printOptions horizontalCentered="1"/>
      <pageSetup paperSize="9" scale="38" orientation="landscape" useFirstPageNumber="1"/>
    </customSheetView>
  </customSheetViews>
  <mergeCells count="12">
    <mergeCell ref="L4:Q4"/>
    <mergeCell ref="R4:V4"/>
    <mergeCell ref="F4:F5"/>
    <mergeCell ref="G4:G5"/>
    <mergeCell ref="H4:H5"/>
    <mergeCell ref="I4:J4"/>
    <mergeCell ref="K4:K5"/>
    <mergeCell ref="A4:A5"/>
    <mergeCell ref="B4:B5"/>
    <mergeCell ref="C4:C5"/>
    <mergeCell ref="D4:D5"/>
    <mergeCell ref="E4:E5"/>
  </mergeCells>
  <dataValidations count="2">
    <dataValidation type="whole" allowBlank="1" showInputMessage="1" showErrorMessage="1" error="Необходимо ввести число в тыс. руб от 1 до 100 000 000" sqref="K39">
      <formula1>1</formula1>
      <formula2>100000000</formula2>
    </dataValidation>
    <dataValidation type="decimal" allowBlank="1" showInputMessage="1" showErrorMessage="1" sqref="M7:M37 O7:O37 Q7:Q37 I7:K22 I23:J25 I26:K37 K23 K24 K25">
      <formula1>1</formula1>
      <formula2>100000000</formula2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useFirstPageNumber="1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справочники!$J$3:$J$14</xm:f>
          </x14:formula1>
          <xm:sqref>D7:D37</xm:sqref>
        </x14:dataValidation>
        <x14:dataValidation type="list" allowBlank="1" showInputMessage="1" showErrorMessage="1">
          <x14:formula1>
            <xm:f>справочники!$H$3:$H$4</xm:f>
          </x14:formula1>
          <xm:sqref>F7:F37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K163"/>
  <sheetViews>
    <sheetView zoomScale="60" workbookViewId="0">
      <selection activeCell="B130" sqref="B130"/>
    </sheetView>
  </sheetViews>
  <sheetFormatPr defaultColWidth="9.140625" defaultRowHeight="15" x14ac:dyDescent="0.25"/>
  <cols>
    <col min="1" max="1" width="24.42578125" style="122" customWidth="1"/>
    <col min="2" max="2" width="55.85546875" style="122" customWidth="1"/>
    <col min="3" max="3" width="27.7109375" style="122" customWidth="1"/>
    <col min="4" max="4" width="26.7109375" style="122" customWidth="1"/>
    <col min="5" max="5" width="26.85546875" style="122" customWidth="1"/>
    <col min="6" max="10" width="16.85546875" style="123" customWidth="1"/>
    <col min="11" max="11" width="30.140625" style="271" customWidth="1"/>
    <col min="12" max="16384" width="9.140625" style="122"/>
  </cols>
  <sheetData>
    <row r="1" spans="1:11" ht="40.5" customHeight="1" x14ac:dyDescent="0.25">
      <c r="A1" s="272" t="s">
        <v>549</v>
      </c>
      <c r="B1" s="272" t="s">
        <v>278</v>
      </c>
      <c r="C1" s="272" t="s">
        <v>550</v>
      </c>
      <c r="D1" s="272" t="s">
        <v>551</v>
      </c>
      <c r="E1" s="272" t="s">
        <v>552</v>
      </c>
      <c r="F1" s="272" t="s">
        <v>96</v>
      </c>
      <c r="G1" s="272" t="s">
        <v>105</v>
      </c>
      <c r="H1" s="272" t="s">
        <v>287</v>
      </c>
      <c r="I1" s="272" t="s">
        <v>125</v>
      </c>
      <c r="J1" s="272" t="s">
        <v>283</v>
      </c>
      <c r="K1" s="273" t="s">
        <v>553</v>
      </c>
    </row>
    <row r="2" spans="1:11" x14ac:dyDescent="0.25">
      <c r="A2" s="274" t="s">
        <v>554</v>
      </c>
      <c r="B2" s="272"/>
      <c r="C2" s="272"/>
      <c r="D2" s="272"/>
      <c r="E2" s="272"/>
      <c r="F2" s="272"/>
      <c r="G2" s="272"/>
      <c r="H2" s="272"/>
      <c r="I2" s="272"/>
      <c r="J2" s="272"/>
      <c r="K2" s="275"/>
    </row>
    <row r="3" spans="1:11" ht="21" x14ac:dyDescent="0.25">
      <c r="A3" s="276" t="s">
        <v>554</v>
      </c>
      <c r="B3" s="277" t="s">
        <v>555</v>
      </c>
      <c r="C3" s="278" t="s">
        <v>556</v>
      </c>
      <c r="D3" s="278" t="s">
        <v>545</v>
      </c>
      <c r="E3" s="278"/>
      <c r="F3" s="279"/>
      <c r="G3" s="279"/>
      <c r="H3" s="279"/>
      <c r="I3" s="279"/>
      <c r="J3" s="279" t="s">
        <v>557</v>
      </c>
      <c r="K3" s="275"/>
    </row>
    <row r="4" spans="1:11" ht="21" x14ac:dyDescent="0.25">
      <c r="A4" s="276" t="s">
        <v>554</v>
      </c>
      <c r="B4" s="277" t="s">
        <v>342</v>
      </c>
      <c r="C4" s="278" t="s">
        <v>558</v>
      </c>
      <c r="D4" s="278" t="s">
        <v>545</v>
      </c>
      <c r="E4" s="278"/>
      <c r="F4" s="279" t="s">
        <v>557</v>
      </c>
      <c r="G4" s="279"/>
      <c r="H4" s="279"/>
      <c r="I4" s="279"/>
      <c r="J4" s="279"/>
      <c r="K4" s="275"/>
    </row>
    <row r="5" spans="1:11" ht="21" x14ac:dyDescent="0.25">
      <c r="A5" s="276" t="s">
        <v>554</v>
      </c>
      <c r="B5" s="277" t="s">
        <v>327</v>
      </c>
      <c r="C5" s="278" t="s">
        <v>559</v>
      </c>
      <c r="D5" s="278" t="s">
        <v>545</v>
      </c>
      <c r="E5" s="278" t="s">
        <v>560</v>
      </c>
      <c r="F5" s="279" t="s">
        <v>557</v>
      </c>
      <c r="G5" s="279"/>
      <c r="H5" s="279"/>
      <c r="I5" s="279" t="s">
        <v>557</v>
      </c>
      <c r="J5" s="279"/>
      <c r="K5" s="280"/>
    </row>
    <row r="6" spans="1:11" ht="21" x14ac:dyDescent="0.25">
      <c r="A6" s="276" t="s">
        <v>554</v>
      </c>
      <c r="B6" s="277" t="s">
        <v>343</v>
      </c>
      <c r="C6" s="278" t="s">
        <v>559</v>
      </c>
      <c r="D6" s="278" t="s">
        <v>545</v>
      </c>
      <c r="E6" s="278" t="s">
        <v>560</v>
      </c>
      <c r="F6" s="279" t="s">
        <v>557</v>
      </c>
      <c r="G6" s="279"/>
      <c r="H6" s="279"/>
      <c r="I6" s="279" t="s">
        <v>557</v>
      </c>
      <c r="J6" s="279"/>
      <c r="K6" s="280"/>
    </row>
    <row r="7" spans="1:11" ht="21" x14ac:dyDescent="0.25">
      <c r="A7" s="276" t="s">
        <v>554</v>
      </c>
      <c r="B7" s="277" t="s">
        <v>330</v>
      </c>
      <c r="C7" s="278" t="s">
        <v>560</v>
      </c>
      <c r="D7" s="278" t="s">
        <v>545</v>
      </c>
      <c r="E7" s="278"/>
      <c r="F7" s="279" t="s">
        <v>557</v>
      </c>
      <c r="G7" s="279" t="s">
        <v>557</v>
      </c>
      <c r="H7" s="279" t="s">
        <v>557</v>
      </c>
      <c r="I7" s="279"/>
      <c r="J7" s="279"/>
      <c r="K7" s="280"/>
    </row>
    <row r="8" spans="1:11" ht="21" x14ac:dyDescent="0.25">
      <c r="A8" s="276" t="s">
        <v>554</v>
      </c>
      <c r="B8" s="277" t="s">
        <v>315</v>
      </c>
      <c r="C8" s="278" t="s">
        <v>560</v>
      </c>
      <c r="D8" s="278" t="s">
        <v>545</v>
      </c>
      <c r="E8" s="278"/>
      <c r="F8" s="279" t="s">
        <v>557</v>
      </c>
      <c r="G8" s="279" t="s">
        <v>557</v>
      </c>
      <c r="H8" s="279" t="s">
        <v>557</v>
      </c>
      <c r="I8" s="279"/>
      <c r="J8" s="279"/>
      <c r="K8" s="280"/>
    </row>
    <row r="9" spans="1:11" ht="21" x14ac:dyDescent="0.25">
      <c r="A9" s="276" t="s">
        <v>554</v>
      </c>
      <c r="B9" s="277" t="s">
        <v>561</v>
      </c>
      <c r="C9" s="278" t="s">
        <v>560</v>
      </c>
      <c r="D9" s="278" t="s">
        <v>545</v>
      </c>
      <c r="E9" s="278"/>
      <c r="F9" s="279" t="s">
        <v>557</v>
      </c>
      <c r="G9" s="279" t="s">
        <v>557</v>
      </c>
      <c r="H9" s="279" t="s">
        <v>557</v>
      </c>
      <c r="I9" s="279"/>
      <c r="J9" s="279"/>
      <c r="K9" s="280"/>
    </row>
    <row r="10" spans="1:11" ht="21" x14ac:dyDescent="0.25">
      <c r="A10" s="276" t="s">
        <v>554</v>
      </c>
      <c r="B10" s="277" t="s">
        <v>360</v>
      </c>
      <c r="C10" s="278" t="s">
        <v>560</v>
      </c>
      <c r="D10" s="278" t="s">
        <v>545</v>
      </c>
      <c r="E10" s="278"/>
      <c r="F10" s="279" t="s">
        <v>557</v>
      </c>
      <c r="G10" s="279" t="s">
        <v>557</v>
      </c>
      <c r="H10" s="279" t="s">
        <v>557</v>
      </c>
      <c r="I10" s="279"/>
      <c r="J10" s="279"/>
      <c r="K10" s="280"/>
    </row>
    <row r="11" spans="1:11" ht="21" x14ac:dyDescent="0.25">
      <c r="A11" s="276" t="s">
        <v>554</v>
      </c>
      <c r="B11" s="277" t="s">
        <v>357</v>
      </c>
      <c r="C11" s="278" t="s">
        <v>560</v>
      </c>
      <c r="D11" s="278" t="s">
        <v>545</v>
      </c>
      <c r="E11" s="278"/>
      <c r="F11" s="279" t="s">
        <v>557</v>
      </c>
      <c r="G11" s="279" t="s">
        <v>557</v>
      </c>
      <c r="H11" s="279" t="s">
        <v>557</v>
      </c>
      <c r="I11" s="279"/>
      <c r="J11" s="279"/>
      <c r="K11" s="280"/>
    </row>
    <row r="12" spans="1:11" ht="21" x14ac:dyDescent="0.25">
      <c r="A12" s="276" t="s">
        <v>554</v>
      </c>
      <c r="B12" s="277" t="s">
        <v>367</v>
      </c>
      <c r="C12" s="278" t="s">
        <v>560</v>
      </c>
      <c r="D12" s="278" t="s">
        <v>545</v>
      </c>
      <c r="E12" s="278"/>
      <c r="F12" s="279" t="s">
        <v>557</v>
      </c>
      <c r="G12" s="279" t="s">
        <v>557</v>
      </c>
      <c r="H12" s="279" t="s">
        <v>557</v>
      </c>
      <c r="I12" s="279"/>
      <c r="J12" s="279"/>
      <c r="K12" s="280"/>
    </row>
    <row r="13" spans="1:11" ht="21" x14ac:dyDescent="0.25">
      <c r="A13" s="276" t="s">
        <v>554</v>
      </c>
      <c r="B13" s="277" t="s">
        <v>562</v>
      </c>
      <c r="C13" s="278" t="s">
        <v>560</v>
      </c>
      <c r="D13" s="278" t="s">
        <v>545</v>
      </c>
      <c r="E13" s="278"/>
      <c r="F13" s="279" t="s">
        <v>557</v>
      </c>
      <c r="G13" s="279" t="s">
        <v>557</v>
      </c>
      <c r="H13" s="279" t="s">
        <v>557</v>
      </c>
      <c r="I13" s="279"/>
      <c r="J13" s="279"/>
      <c r="K13" s="280"/>
    </row>
    <row r="14" spans="1:11" ht="21" x14ac:dyDescent="0.25">
      <c r="A14" s="276" t="s">
        <v>554</v>
      </c>
      <c r="B14" s="277" t="s">
        <v>369</v>
      </c>
      <c r="C14" s="278" t="s">
        <v>560</v>
      </c>
      <c r="D14" s="278" t="s">
        <v>545</v>
      </c>
      <c r="E14" s="278"/>
      <c r="F14" s="279" t="s">
        <v>557</v>
      </c>
      <c r="G14" s="279" t="s">
        <v>557</v>
      </c>
      <c r="H14" s="279" t="s">
        <v>557</v>
      </c>
      <c r="I14" s="279"/>
      <c r="J14" s="279"/>
      <c r="K14" s="280"/>
    </row>
    <row r="15" spans="1:11" ht="21" x14ac:dyDescent="0.25">
      <c r="A15" s="276" t="s">
        <v>554</v>
      </c>
      <c r="B15" s="277" t="s">
        <v>326</v>
      </c>
      <c r="C15" s="278" t="s">
        <v>556</v>
      </c>
      <c r="D15" s="278" t="s">
        <v>545</v>
      </c>
      <c r="E15" s="278"/>
      <c r="F15" s="279" t="s">
        <v>557</v>
      </c>
      <c r="G15" s="279"/>
      <c r="H15" s="279"/>
      <c r="I15" s="279" t="s">
        <v>557</v>
      </c>
      <c r="J15" s="279"/>
      <c r="K15" s="280"/>
    </row>
    <row r="16" spans="1:11" ht="21" x14ac:dyDescent="0.25">
      <c r="A16" s="276" t="s">
        <v>554</v>
      </c>
      <c r="B16" s="277" t="s">
        <v>336</v>
      </c>
      <c r="C16" s="278" t="s">
        <v>560</v>
      </c>
      <c r="D16" s="278" t="s">
        <v>545</v>
      </c>
      <c r="E16" s="278"/>
      <c r="F16" s="279" t="s">
        <v>557</v>
      </c>
      <c r="G16" s="279" t="s">
        <v>557</v>
      </c>
      <c r="H16" s="279" t="s">
        <v>557</v>
      </c>
      <c r="I16" s="279"/>
      <c r="J16" s="279"/>
      <c r="K16" s="280"/>
    </row>
    <row r="17" spans="1:11" ht="21" x14ac:dyDescent="0.25">
      <c r="A17" s="276" t="s">
        <v>554</v>
      </c>
      <c r="B17" s="277" t="s">
        <v>331</v>
      </c>
      <c r="C17" s="278" t="s">
        <v>560</v>
      </c>
      <c r="D17" s="278" t="s">
        <v>545</v>
      </c>
      <c r="E17" s="278"/>
      <c r="F17" s="279" t="s">
        <v>557</v>
      </c>
      <c r="G17" s="279" t="s">
        <v>557</v>
      </c>
      <c r="H17" s="279" t="s">
        <v>557</v>
      </c>
      <c r="I17" s="279"/>
      <c r="J17" s="279"/>
      <c r="K17" s="275"/>
    </row>
    <row r="18" spans="1:11" ht="21" x14ac:dyDescent="0.25">
      <c r="A18" s="276" t="s">
        <v>554</v>
      </c>
      <c r="B18" s="277" t="s">
        <v>345</v>
      </c>
      <c r="C18" s="278" t="s">
        <v>556</v>
      </c>
      <c r="D18" s="278" t="s">
        <v>545</v>
      </c>
      <c r="E18" s="278"/>
      <c r="F18" s="279"/>
      <c r="G18" s="279"/>
      <c r="H18" s="279"/>
      <c r="I18" s="279"/>
      <c r="J18" s="279" t="s">
        <v>557</v>
      </c>
      <c r="K18" s="275"/>
    </row>
    <row r="19" spans="1:11" ht="21" x14ac:dyDescent="0.25">
      <c r="A19" s="276" t="s">
        <v>554</v>
      </c>
      <c r="B19" s="277" t="s">
        <v>563</v>
      </c>
      <c r="C19" s="278" t="s">
        <v>564</v>
      </c>
      <c r="D19" s="278" t="s">
        <v>545</v>
      </c>
      <c r="E19" s="278" t="s">
        <v>556</v>
      </c>
      <c r="F19" s="279"/>
      <c r="G19" s="279"/>
      <c r="H19" s="279"/>
      <c r="I19" s="279"/>
      <c r="J19" s="279" t="s">
        <v>557</v>
      </c>
      <c r="K19" s="275"/>
    </row>
    <row r="20" spans="1:11" ht="21" x14ac:dyDescent="0.25">
      <c r="A20" s="276" t="s">
        <v>554</v>
      </c>
      <c r="B20" s="277" t="s">
        <v>328</v>
      </c>
      <c r="C20" s="278" t="s">
        <v>560</v>
      </c>
      <c r="D20" s="278" t="s">
        <v>545</v>
      </c>
      <c r="E20" s="278"/>
      <c r="F20" s="279" t="s">
        <v>557</v>
      </c>
      <c r="G20" s="279" t="s">
        <v>557</v>
      </c>
      <c r="H20" s="279" t="s">
        <v>557</v>
      </c>
      <c r="I20" s="279"/>
      <c r="J20" s="279"/>
      <c r="K20" s="275"/>
    </row>
    <row r="21" spans="1:11" ht="21" x14ac:dyDescent="0.25">
      <c r="A21" s="276" t="s">
        <v>554</v>
      </c>
      <c r="B21" s="277" t="s">
        <v>329</v>
      </c>
      <c r="C21" s="278" t="s">
        <v>560</v>
      </c>
      <c r="D21" s="278" t="s">
        <v>565</v>
      </c>
      <c r="E21" s="278" t="s">
        <v>566</v>
      </c>
      <c r="F21" s="279" t="s">
        <v>557</v>
      </c>
      <c r="G21" s="279" t="s">
        <v>557</v>
      </c>
      <c r="H21" s="279" t="s">
        <v>557</v>
      </c>
      <c r="I21" s="279"/>
      <c r="J21" s="279"/>
      <c r="K21" s="275"/>
    </row>
    <row r="22" spans="1:11" ht="21" x14ac:dyDescent="0.25">
      <c r="A22" s="276" t="s">
        <v>554</v>
      </c>
      <c r="B22" s="277" t="s">
        <v>340</v>
      </c>
      <c r="C22" s="278" t="s">
        <v>560</v>
      </c>
      <c r="D22" s="278" t="s">
        <v>545</v>
      </c>
      <c r="E22" s="278"/>
      <c r="F22" s="279" t="s">
        <v>557</v>
      </c>
      <c r="G22" s="279" t="s">
        <v>557</v>
      </c>
      <c r="H22" s="279"/>
      <c r="I22" s="279"/>
      <c r="J22" s="279"/>
      <c r="K22" s="275"/>
    </row>
    <row r="23" spans="1:11" ht="21" x14ac:dyDescent="0.25">
      <c r="A23" s="276" t="s">
        <v>554</v>
      </c>
      <c r="B23" s="277" t="s">
        <v>567</v>
      </c>
      <c r="C23" s="278" t="s">
        <v>560</v>
      </c>
      <c r="D23" s="278" t="s">
        <v>545</v>
      </c>
      <c r="E23" s="278"/>
      <c r="F23" s="279" t="s">
        <v>557</v>
      </c>
      <c r="G23" s="279" t="s">
        <v>557</v>
      </c>
      <c r="H23" s="279" t="s">
        <v>557</v>
      </c>
      <c r="I23" s="279"/>
      <c r="J23" s="279"/>
      <c r="K23" s="275"/>
    </row>
    <row r="24" spans="1:11" ht="21" x14ac:dyDescent="0.25">
      <c r="A24" s="276" t="s">
        <v>554</v>
      </c>
      <c r="B24" s="277" t="s">
        <v>568</v>
      </c>
      <c r="C24" s="278" t="s">
        <v>564</v>
      </c>
      <c r="D24" s="278" t="s">
        <v>545</v>
      </c>
      <c r="E24" s="278" t="s">
        <v>556</v>
      </c>
      <c r="F24" s="279"/>
      <c r="G24" s="279"/>
      <c r="H24" s="279"/>
      <c r="I24" s="279" t="s">
        <v>557</v>
      </c>
      <c r="J24" s="279" t="s">
        <v>557</v>
      </c>
      <c r="K24" s="275"/>
    </row>
    <row r="25" spans="1:11" ht="21" x14ac:dyDescent="0.25">
      <c r="A25" s="276" t="s">
        <v>554</v>
      </c>
      <c r="B25" s="277" t="s">
        <v>569</v>
      </c>
      <c r="C25" s="278" t="s">
        <v>560</v>
      </c>
      <c r="D25" s="278" t="s">
        <v>545</v>
      </c>
      <c r="E25" s="278"/>
      <c r="F25" s="279" t="s">
        <v>557</v>
      </c>
      <c r="G25" s="279" t="s">
        <v>557</v>
      </c>
      <c r="H25" s="279" t="s">
        <v>557</v>
      </c>
      <c r="I25" s="279"/>
      <c r="J25" s="279"/>
      <c r="K25" s="275"/>
    </row>
    <row r="26" spans="1:11" ht="21" x14ac:dyDescent="0.25">
      <c r="A26" s="276" t="s">
        <v>554</v>
      </c>
      <c r="B26" s="277" t="s">
        <v>570</v>
      </c>
      <c r="C26" s="278" t="s">
        <v>560</v>
      </c>
      <c r="D26" s="278" t="s">
        <v>545</v>
      </c>
      <c r="E26" s="278"/>
      <c r="F26" s="279" t="s">
        <v>557</v>
      </c>
      <c r="G26" s="279" t="s">
        <v>557</v>
      </c>
      <c r="H26" s="279" t="s">
        <v>557</v>
      </c>
      <c r="I26" s="279"/>
      <c r="J26" s="279"/>
      <c r="K26" s="275"/>
    </row>
    <row r="27" spans="1:11" ht="21" x14ac:dyDescent="0.25">
      <c r="A27" s="276" t="s">
        <v>554</v>
      </c>
      <c r="B27" s="277" t="s">
        <v>571</v>
      </c>
      <c r="C27" s="278" t="s">
        <v>556</v>
      </c>
      <c r="D27" s="278" t="s">
        <v>545</v>
      </c>
      <c r="E27" s="278" t="s">
        <v>560</v>
      </c>
      <c r="F27" s="279" t="s">
        <v>557</v>
      </c>
      <c r="G27" s="279"/>
      <c r="H27" s="279"/>
      <c r="I27" s="279" t="s">
        <v>557</v>
      </c>
      <c r="J27" s="279"/>
      <c r="K27" s="275"/>
    </row>
    <row r="28" spans="1:11" ht="21" x14ac:dyDescent="0.25">
      <c r="A28" s="276" t="s">
        <v>554</v>
      </c>
      <c r="B28" s="277" t="s">
        <v>339</v>
      </c>
      <c r="C28" s="278" t="s">
        <v>560</v>
      </c>
      <c r="D28" s="278" t="s">
        <v>545</v>
      </c>
      <c r="E28" s="278"/>
      <c r="F28" s="279" t="s">
        <v>557</v>
      </c>
      <c r="G28" s="279" t="s">
        <v>557</v>
      </c>
      <c r="H28" s="279" t="s">
        <v>557</v>
      </c>
      <c r="I28" s="279"/>
      <c r="J28" s="279"/>
      <c r="K28" s="275"/>
    </row>
    <row r="29" spans="1:11" ht="21" x14ac:dyDescent="0.25">
      <c r="A29" s="276" t="s">
        <v>554</v>
      </c>
      <c r="B29" s="277" t="s">
        <v>332</v>
      </c>
      <c r="C29" s="278" t="s">
        <v>560</v>
      </c>
      <c r="D29" s="278" t="s">
        <v>545</v>
      </c>
      <c r="E29" s="278"/>
      <c r="F29" s="279" t="s">
        <v>557</v>
      </c>
      <c r="G29" s="279" t="s">
        <v>557</v>
      </c>
      <c r="H29" s="279" t="s">
        <v>557</v>
      </c>
      <c r="I29" s="279"/>
      <c r="J29" s="279"/>
      <c r="K29" s="275"/>
    </row>
    <row r="30" spans="1:11" ht="21" x14ac:dyDescent="0.25">
      <c r="A30" s="276" t="s">
        <v>554</v>
      </c>
      <c r="B30" s="277" t="s">
        <v>341</v>
      </c>
      <c r="C30" s="278" t="s">
        <v>572</v>
      </c>
      <c r="D30" s="278" t="s">
        <v>545</v>
      </c>
      <c r="E30" s="278"/>
      <c r="F30" s="279" t="s">
        <v>557</v>
      </c>
      <c r="G30" s="279" t="s">
        <v>557</v>
      </c>
      <c r="H30" s="279" t="s">
        <v>557</v>
      </c>
      <c r="I30" s="279"/>
      <c r="J30" s="279"/>
      <c r="K30" s="275"/>
    </row>
    <row r="31" spans="1:11" ht="21" x14ac:dyDescent="0.25">
      <c r="A31" s="276" t="s">
        <v>554</v>
      </c>
      <c r="B31" s="277" t="s">
        <v>371</v>
      </c>
      <c r="C31" s="278" t="s">
        <v>560</v>
      </c>
      <c r="D31" s="278" t="s">
        <v>545</v>
      </c>
      <c r="E31" s="278"/>
      <c r="F31" s="279" t="s">
        <v>557</v>
      </c>
      <c r="G31" s="279" t="s">
        <v>557</v>
      </c>
      <c r="H31" s="279" t="s">
        <v>557</v>
      </c>
      <c r="I31" s="279"/>
      <c r="J31" s="279"/>
      <c r="K31" s="275"/>
    </row>
    <row r="32" spans="1:11" ht="21" x14ac:dyDescent="0.25">
      <c r="A32" s="276" t="s">
        <v>554</v>
      </c>
      <c r="B32" s="277" t="s">
        <v>372</v>
      </c>
      <c r="C32" s="278" t="s">
        <v>560</v>
      </c>
      <c r="D32" s="278" t="s">
        <v>545</v>
      </c>
      <c r="E32" s="278"/>
      <c r="F32" s="279" t="s">
        <v>557</v>
      </c>
      <c r="G32" s="279" t="s">
        <v>557</v>
      </c>
      <c r="H32" s="279" t="s">
        <v>557</v>
      </c>
      <c r="I32" s="279"/>
      <c r="J32" s="279"/>
      <c r="K32" s="275"/>
    </row>
    <row r="33" spans="1:11" ht="21" x14ac:dyDescent="0.25">
      <c r="A33" s="276" t="s">
        <v>554</v>
      </c>
      <c r="B33" s="277" t="s">
        <v>373</v>
      </c>
      <c r="C33" s="278" t="s">
        <v>560</v>
      </c>
      <c r="D33" s="278" t="s">
        <v>545</v>
      </c>
      <c r="E33" s="278"/>
      <c r="F33" s="279" t="s">
        <v>557</v>
      </c>
      <c r="G33" s="279" t="s">
        <v>557</v>
      </c>
      <c r="H33" s="279" t="s">
        <v>557</v>
      </c>
      <c r="I33" s="279"/>
      <c r="J33" s="279"/>
      <c r="K33" s="275"/>
    </row>
    <row r="34" spans="1:11" ht="21" x14ac:dyDescent="0.25">
      <c r="A34" s="281" t="s">
        <v>554</v>
      </c>
      <c r="B34" s="281" t="s">
        <v>573</v>
      </c>
      <c r="C34" s="282" t="s">
        <v>560</v>
      </c>
      <c r="D34" s="282" t="s">
        <v>545</v>
      </c>
      <c r="E34" s="282"/>
      <c r="F34" s="283" t="s">
        <v>557</v>
      </c>
      <c r="G34" s="283" t="s">
        <v>557</v>
      </c>
      <c r="H34" s="283" t="s">
        <v>557</v>
      </c>
      <c r="I34" s="283"/>
      <c r="J34" s="283"/>
      <c r="K34" s="284"/>
    </row>
    <row r="35" spans="1:11" ht="30" x14ac:dyDescent="0.25">
      <c r="A35" s="274" t="s">
        <v>574</v>
      </c>
      <c r="B35" s="285"/>
      <c r="C35" s="274"/>
      <c r="D35" s="274"/>
      <c r="E35" s="274"/>
      <c r="F35" s="286"/>
      <c r="G35" s="286"/>
      <c r="H35" s="286"/>
      <c r="I35" s="286"/>
      <c r="J35" s="286"/>
      <c r="K35" s="275"/>
    </row>
    <row r="36" spans="1:11" ht="30" x14ac:dyDescent="0.25">
      <c r="A36" s="276" t="s">
        <v>574</v>
      </c>
      <c r="B36" s="277" t="s">
        <v>504</v>
      </c>
      <c r="C36" s="278" t="s">
        <v>559</v>
      </c>
      <c r="D36" s="278"/>
      <c r="E36" s="278"/>
      <c r="F36" s="279"/>
      <c r="G36" s="279"/>
      <c r="H36" s="279"/>
      <c r="I36" s="279" t="s">
        <v>557</v>
      </c>
      <c r="J36" s="279"/>
      <c r="K36" s="275"/>
    </row>
    <row r="37" spans="1:11" ht="30" x14ac:dyDescent="0.25">
      <c r="A37" s="276" t="s">
        <v>574</v>
      </c>
      <c r="B37" s="277" t="s">
        <v>505</v>
      </c>
      <c r="C37" s="278" t="s">
        <v>559</v>
      </c>
      <c r="D37" s="278" t="s">
        <v>556</v>
      </c>
      <c r="E37" s="278"/>
      <c r="F37" s="279" t="s">
        <v>557</v>
      </c>
      <c r="G37" s="279"/>
      <c r="H37" s="279"/>
      <c r="I37" s="279" t="s">
        <v>557</v>
      </c>
      <c r="J37" s="279"/>
      <c r="K37" s="275"/>
    </row>
    <row r="38" spans="1:11" ht="30" x14ac:dyDescent="0.25">
      <c r="A38" s="276" t="s">
        <v>574</v>
      </c>
      <c r="B38" s="277" t="s">
        <v>506</v>
      </c>
      <c r="C38" s="278" t="s">
        <v>559</v>
      </c>
      <c r="D38" s="278" t="s">
        <v>575</v>
      </c>
      <c r="E38" s="278" t="s">
        <v>544</v>
      </c>
      <c r="F38" s="279" t="s">
        <v>557</v>
      </c>
      <c r="G38" s="279"/>
      <c r="H38" s="279"/>
      <c r="I38" s="279" t="s">
        <v>557</v>
      </c>
      <c r="J38" s="279"/>
      <c r="K38" s="275"/>
    </row>
    <row r="39" spans="1:11" ht="30" x14ac:dyDescent="0.25">
      <c r="A39" s="276" t="s">
        <v>574</v>
      </c>
      <c r="B39" s="277" t="s">
        <v>495</v>
      </c>
      <c r="C39" s="278" t="s">
        <v>576</v>
      </c>
      <c r="D39" s="278" t="s">
        <v>544</v>
      </c>
      <c r="E39" s="278"/>
      <c r="F39" s="279" t="s">
        <v>557</v>
      </c>
      <c r="G39" s="279" t="s">
        <v>557</v>
      </c>
      <c r="H39" s="279" t="s">
        <v>557</v>
      </c>
      <c r="I39" s="279"/>
      <c r="J39" s="279"/>
      <c r="K39" s="275"/>
    </row>
    <row r="40" spans="1:11" ht="30" x14ac:dyDescent="0.25">
      <c r="A40" s="276" t="s">
        <v>574</v>
      </c>
      <c r="B40" s="277" t="s">
        <v>577</v>
      </c>
      <c r="C40" s="278" t="s">
        <v>576</v>
      </c>
      <c r="D40" s="278" t="s">
        <v>547</v>
      </c>
      <c r="E40" s="278"/>
      <c r="F40" s="279" t="s">
        <v>557</v>
      </c>
      <c r="G40" s="279" t="s">
        <v>557</v>
      </c>
      <c r="H40" s="279" t="s">
        <v>557</v>
      </c>
      <c r="I40" s="279"/>
      <c r="J40" s="279"/>
      <c r="K40" s="275"/>
    </row>
    <row r="41" spans="1:11" ht="30" x14ac:dyDescent="0.25">
      <c r="A41" s="276" t="s">
        <v>574</v>
      </c>
      <c r="B41" s="277" t="s">
        <v>497</v>
      </c>
      <c r="C41" s="278" t="s">
        <v>556</v>
      </c>
      <c r="D41" s="278" t="s">
        <v>578</v>
      </c>
      <c r="E41" s="278"/>
      <c r="F41" s="279" t="s">
        <v>557</v>
      </c>
      <c r="G41" s="279" t="s">
        <v>557</v>
      </c>
      <c r="H41" s="279" t="s">
        <v>557</v>
      </c>
      <c r="I41" s="279"/>
      <c r="J41" s="279"/>
      <c r="K41" s="275"/>
    </row>
    <row r="42" spans="1:11" ht="30" x14ac:dyDescent="0.25">
      <c r="A42" s="276" t="s">
        <v>574</v>
      </c>
      <c r="B42" s="277" t="s">
        <v>498</v>
      </c>
      <c r="C42" s="278" t="s">
        <v>556</v>
      </c>
      <c r="D42" s="278" t="s">
        <v>576</v>
      </c>
      <c r="E42" s="278"/>
      <c r="F42" s="279" t="s">
        <v>557</v>
      </c>
      <c r="G42" s="279" t="s">
        <v>557</v>
      </c>
      <c r="H42" s="279" t="s">
        <v>557</v>
      </c>
      <c r="I42" s="279"/>
      <c r="J42" s="279"/>
      <c r="K42" s="275"/>
    </row>
    <row r="43" spans="1:11" ht="30" x14ac:dyDescent="0.25">
      <c r="A43" s="276" t="s">
        <v>574</v>
      </c>
      <c r="B43" s="277" t="s">
        <v>499</v>
      </c>
      <c r="C43" s="278" t="s">
        <v>556</v>
      </c>
      <c r="D43" s="278" t="s">
        <v>576</v>
      </c>
      <c r="E43" s="278"/>
      <c r="F43" s="279" t="s">
        <v>557</v>
      </c>
      <c r="G43" s="279" t="s">
        <v>557</v>
      </c>
      <c r="H43" s="279" t="s">
        <v>557</v>
      </c>
      <c r="I43" s="279" t="s">
        <v>557</v>
      </c>
      <c r="J43" s="279"/>
      <c r="K43" s="275"/>
    </row>
    <row r="44" spans="1:11" ht="30" x14ac:dyDescent="0.25">
      <c r="A44" s="276" t="s">
        <v>574</v>
      </c>
      <c r="B44" s="277" t="s">
        <v>500</v>
      </c>
      <c r="C44" s="278" t="s">
        <v>556</v>
      </c>
      <c r="D44" s="278" t="s">
        <v>576</v>
      </c>
      <c r="E44" s="278"/>
      <c r="F44" s="279" t="s">
        <v>557</v>
      </c>
      <c r="G44" s="279" t="s">
        <v>557</v>
      </c>
      <c r="H44" s="279" t="s">
        <v>557</v>
      </c>
      <c r="I44" s="279"/>
      <c r="J44" s="279"/>
      <c r="K44" s="275"/>
    </row>
    <row r="45" spans="1:11" ht="30" x14ac:dyDescent="0.25">
      <c r="A45" s="276" t="s">
        <v>574</v>
      </c>
      <c r="B45" s="277" t="s">
        <v>579</v>
      </c>
      <c r="C45" s="278" t="s">
        <v>556</v>
      </c>
      <c r="D45" s="278" t="s">
        <v>576</v>
      </c>
      <c r="E45" s="278"/>
      <c r="F45" s="279" t="s">
        <v>557</v>
      </c>
      <c r="G45" s="279" t="s">
        <v>557</v>
      </c>
      <c r="H45" s="279" t="s">
        <v>557</v>
      </c>
      <c r="I45" s="279"/>
      <c r="J45" s="279"/>
      <c r="K45" s="275"/>
    </row>
    <row r="46" spans="1:11" ht="30" x14ac:dyDescent="0.25">
      <c r="A46" s="276" t="s">
        <v>574</v>
      </c>
      <c r="B46" s="277" t="s">
        <v>580</v>
      </c>
      <c r="C46" s="278" t="s">
        <v>556</v>
      </c>
      <c r="D46" s="278" t="s">
        <v>546</v>
      </c>
      <c r="E46" s="278"/>
      <c r="F46" s="279" t="s">
        <v>557</v>
      </c>
      <c r="G46" s="279" t="s">
        <v>557</v>
      </c>
      <c r="H46" s="279" t="s">
        <v>557</v>
      </c>
      <c r="I46" s="279" t="s">
        <v>557</v>
      </c>
      <c r="J46" s="279"/>
      <c r="K46" s="275"/>
    </row>
    <row r="47" spans="1:11" ht="30" x14ac:dyDescent="0.25">
      <c r="A47" s="276" t="s">
        <v>574</v>
      </c>
      <c r="B47" s="277" t="s">
        <v>507</v>
      </c>
      <c r="C47" s="278" t="s">
        <v>556</v>
      </c>
      <c r="D47" s="278" t="s">
        <v>546</v>
      </c>
      <c r="E47" s="278"/>
      <c r="F47" s="279" t="s">
        <v>557</v>
      </c>
      <c r="G47" s="279"/>
      <c r="H47" s="279"/>
      <c r="I47" s="279" t="s">
        <v>557</v>
      </c>
      <c r="J47" s="279"/>
      <c r="K47" s="275"/>
    </row>
    <row r="48" spans="1:11" ht="30" x14ac:dyDescent="0.25">
      <c r="A48" s="276" t="s">
        <v>574</v>
      </c>
      <c r="B48" s="277" t="s">
        <v>508</v>
      </c>
      <c r="C48" s="278" t="s">
        <v>556</v>
      </c>
      <c r="D48" s="278" t="s">
        <v>558</v>
      </c>
      <c r="E48" s="278"/>
      <c r="F48" s="279" t="s">
        <v>557</v>
      </c>
      <c r="G48" s="279"/>
      <c r="H48" s="279"/>
      <c r="I48" s="279" t="s">
        <v>557</v>
      </c>
      <c r="J48" s="279"/>
      <c r="K48" s="275"/>
    </row>
    <row r="49" spans="1:11" ht="30" x14ac:dyDescent="0.25">
      <c r="A49" s="276" t="s">
        <v>574</v>
      </c>
      <c r="B49" s="277" t="s">
        <v>581</v>
      </c>
      <c r="C49" s="278" t="s">
        <v>582</v>
      </c>
      <c r="D49" s="278" t="s">
        <v>560</v>
      </c>
      <c r="E49" s="278"/>
      <c r="F49" s="279" t="s">
        <v>557</v>
      </c>
      <c r="G49" s="279" t="s">
        <v>557</v>
      </c>
      <c r="H49" s="279" t="s">
        <v>557</v>
      </c>
      <c r="I49" s="279"/>
      <c r="J49" s="279"/>
      <c r="K49" s="275"/>
    </row>
    <row r="50" spans="1:11" ht="30" x14ac:dyDescent="0.25">
      <c r="A50" s="276" t="s">
        <v>574</v>
      </c>
      <c r="B50" s="277" t="s">
        <v>493</v>
      </c>
      <c r="C50" s="278" t="s">
        <v>547</v>
      </c>
      <c r="D50" s="278" t="s">
        <v>582</v>
      </c>
      <c r="E50" s="278"/>
      <c r="F50" s="279" t="s">
        <v>557</v>
      </c>
      <c r="G50" s="279" t="s">
        <v>557</v>
      </c>
      <c r="H50" s="279" t="s">
        <v>557</v>
      </c>
      <c r="I50" s="279"/>
      <c r="J50" s="279"/>
      <c r="K50" s="275"/>
    </row>
    <row r="51" spans="1:11" ht="30" x14ac:dyDescent="0.25">
      <c r="A51" s="276" t="s">
        <v>574</v>
      </c>
      <c r="B51" s="277" t="s">
        <v>346</v>
      </c>
      <c r="C51" s="278" t="s">
        <v>547</v>
      </c>
      <c r="D51" s="278"/>
      <c r="E51" s="278"/>
      <c r="F51" s="279" t="s">
        <v>557</v>
      </c>
      <c r="G51" s="279"/>
      <c r="H51" s="279"/>
      <c r="I51" s="279"/>
      <c r="J51" s="279"/>
      <c r="K51" s="275"/>
    </row>
    <row r="52" spans="1:11" ht="30" x14ac:dyDescent="0.25">
      <c r="A52" s="276" t="s">
        <v>574</v>
      </c>
      <c r="B52" s="277" t="s">
        <v>509</v>
      </c>
      <c r="C52" s="278" t="s">
        <v>582</v>
      </c>
      <c r="D52" s="278"/>
      <c r="E52" s="278"/>
      <c r="F52" s="279" t="s">
        <v>557</v>
      </c>
      <c r="G52" s="279"/>
      <c r="H52" s="279"/>
      <c r="I52" s="279" t="s">
        <v>557</v>
      </c>
      <c r="J52" s="279"/>
      <c r="K52" s="275"/>
    </row>
    <row r="53" spans="1:11" ht="30" x14ac:dyDescent="0.25">
      <c r="A53" s="276" t="s">
        <v>574</v>
      </c>
      <c r="B53" s="277" t="s">
        <v>510</v>
      </c>
      <c r="C53" s="278" t="s">
        <v>556</v>
      </c>
      <c r="D53" s="278"/>
      <c r="E53" s="278"/>
      <c r="F53" s="279" t="s">
        <v>557</v>
      </c>
      <c r="G53" s="279" t="s">
        <v>557</v>
      </c>
      <c r="H53" s="279" t="s">
        <v>557</v>
      </c>
      <c r="I53" s="279" t="s">
        <v>557</v>
      </c>
      <c r="J53" s="279"/>
      <c r="K53" s="275"/>
    </row>
    <row r="54" spans="1:11" ht="30" x14ac:dyDescent="0.25">
      <c r="A54" s="276" t="s">
        <v>574</v>
      </c>
      <c r="B54" s="277" t="s">
        <v>348</v>
      </c>
      <c r="C54" s="278" t="s">
        <v>556</v>
      </c>
      <c r="D54" s="278"/>
      <c r="E54" s="278"/>
      <c r="F54" s="279"/>
      <c r="G54" s="279"/>
      <c r="H54" s="279"/>
      <c r="I54" s="279" t="s">
        <v>557</v>
      </c>
      <c r="J54" s="279" t="s">
        <v>557</v>
      </c>
      <c r="K54" s="275"/>
    </row>
    <row r="55" spans="1:11" ht="30" x14ac:dyDescent="0.25">
      <c r="A55" s="276" t="s">
        <v>574</v>
      </c>
      <c r="B55" s="277" t="s">
        <v>494</v>
      </c>
      <c r="C55" s="278" t="s">
        <v>582</v>
      </c>
      <c r="D55" s="278" t="s">
        <v>556</v>
      </c>
      <c r="E55" s="278"/>
      <c r="F55" s="279" t="s">
        <v>557</v>
      </c>
      <c r="G55" s="279" t="s">
        <v>557</v>
      </c>
      <c r="H55" s="279" t="s">
        <v>557</v>
      </c>
      <c r="I55" s="279" t="s">
        <v>557</v>
      </c>
      <c r="J55" s="279"/>
      <c r="K55" s="275"/>
    </row>
    <row r="56" spans="1:11" ht="30" x14ac:dyDescent="0.25">
      <c r="A56" s="276" t="s">
        <v>574</v>
      </c>
      <c r="B56" s="277" t="s">
        <v>511</v>
      </c>
      <c r="C56" s="278" t="s">
        <v>559</v>
      </c>
      <c r="D56" s="278" t="s">
        <v>583</v>
      </c>
      <c r="E56" s="278"/>
      <c r="F56" s="279" t="s">
        <v>557</v>
      </c>
      <c r="G56" s="279"/>
      <c r="H56" s="279"/>
      <c r="I56" s="279"/>
      <c r="J56" s="279"/>
      <c r="K56" s="275"/>
    </row>
    <row r="57" spans="1:11" ht="30" x14ac:dyDescent="0.25">
      <c r="A57" s="276" t="s">
        <v>574</v>
      </c>
      <c r="B57" s="277" t="s">
        <v>512</v>
      </c>
      <c r="C57" s="278" t="s">
        <v>576</v>
      </c>
      <c r="D57" s="278" t="s">
        <v>556</v>
      </c>
      <c r="E57" s="278"/>
      <c r="F57" s="279" t="s">
        <v>557</v>
      </c>
      <c r="G57" s="279" t="s">
        <v>557</v>
      </c>
      <c r="H57" s="279" t="s">
        <v>557</v>
      </c>
      <c r="I57" s="279" t="s">
        <v>557</v>
      </c>
      <c r="J57" s="279"/>
      <c r="K57" s="275"/>
    </row>
    <row r="58" spans="1:11" ht="30" x14ac:dyDescent="0.25">
      <c r="A58" s="276" t="s">
        <v>574</v>
      </c>
      <c r="B58" s="277" t="s">
        <v>487</v>
      </c>
      <c r="C58" s="278" t="s">
        <v>547</v>
      </c>
      <c r="D58" s="278"/>
      <c r="E58" s="278"/>
      <c r="F58" s="279" t="s">
        <v>557</v>
      </c>
      <c r="G58" s="279" t="s">
        <v>557</v>
      </c>
      <c r="H58" s="279" t="s">
        <v>557</v>
      </c>
      <c r="I58" s="279"/>
      <c r="J58" s="279"/>
      <c r="K58" s="275"/>
    </row>
    <row r="59" spans="1:11" ht="30" x14ac:dyDescent="0.25">
      <c r="A59" s="276" t="s">
        <v>574</v>
      </c>
      <c r="B59" s="277" t="s">
        <v>489</v>
      </c>
      <c r="C59" s="278" t="s">
        <v>547</v>
      </c>
      <c r="D59" s="278" t="s">
        <v>582</v>
      </c>
      <c r="E59" s="278"/>
      <c r="F59" s="279" t="s">
        <v>557</v>
      </c>
      <c r="G59" s="279" t="s">
        <v>557</v>
      </c>
      <c r="H59" s="279" t="s">
        <v>557</v>
      </c>
      <c r="I59" s="279"/>
      <c r="J59" s="279"/>
      <c r="K59" s="275"/>
    </row>
    <row r="60" spans="1:11" ht="30" x14ac:dyDescent="0.25">
      <c r="A60" s="276" t="s">
        <v>574</v>
      </c>
      <c r="B60" s="277" t="s">
        <v>490</v>
      </c>
      <c r="C60" s="278" t="s">
        <v>547</v>
      </c>
      <c r="D60" s="278"/>
      <c r="E60" s="278"/>
      <c r="F60" s="279" t="s">
        <v>557</v>
      </c>
      <c r="G60" s="279" t="s">
        <v>557</v>
      </c>
      <c r="H60" s="279" t="s">
        <v>557</v>
      </c>
      <c r="I60" s="279"/>
      <c r="J60" s="279"/>
      <c r="K60" s="275"/>
    </row>
    <row r="61" spans="1:11" ht="30" x14ac:dyDescent="0.25">
      <c r="A61" s="276" t="s">
        <v>574</v>
      </c>
      <c r="B61" s="277" t="s">
        <v>491</v>
      </c>
      <c r="C61" s="278" t="s">
        <v>547</v>
      </c>
      <c r="D61" s="278" t="s">
        <v>559</v>
      </c>
      <c r="E61" s="278"/>
      <c r="F61" s="279" t="s">
        <v>557</v>
      </c>
      <c r="G61" s="279" t="s">
        <v>557</v>
      </c>
      <c r="H61" s="279" t="s">
        <v>557</v>
      </c>
      <c r="I61" s="279"/>
      <c r="J61" s="279"/>
      <c r="K61" s="275"/>
    </row>
    <row r="62" spans="1:11" ht="30" x14ac:dyDescent="0.25">
      <c r="A62" s="276" t="s">
        <v>574</v>
      </c>
      <c r="B62" s="277" t="s">
        <v>503</v>
      </c>
      <c r="C62" s="278" t="s">
        <v>582</v>
      </c>
      <c r="D62" s="278" t="s">
        <v>556</v>
      </c>
      <c r="E62" s="278"/>
      <c r="F62" s="279" t="s">
        <v>557</v>
      </c>
      <c r="G62" s="279" t="s">
        <v>557</v>
      </c>
      <c r="H62" s="279" t="s">
        <v>557</v>
      </c>
      <c r="I62" s="279" t="s">
        <v>557</v>
      </c>
      <c r="J62" s="279"/>
      <c r="K62" s="275"/>
    </row>
    <row r="63" spans="1:11" ht="30" x14ac:dyDescent="0.25">
      <c r="A63" s="276" t="s">
        <v>574</v>
      </c>
      <c r="B63" s="277" t="s">
        <v>513</v>
      </c>
      <c r="C63" s="278" t="s">
        <v>547</v>
      </c>
      <c r="D63" s="278" t="s">
        <v>558</v>
      </c>
      <c r="E63" s="278"/>
      <c r="F63" s="279" t="s">
        <v>557</v>
      </c>
      <c r="G63" s="279" t="s">
        <v>557</v>
      </c>
      <c r="H63" s="279" t="s">
        <v>557</v>
      </c>
      <c r="I63" s="279"/>
      <c r="J63" s="279"/>
      <c r="K63" s="275"/>
    </row>
    <row r="64" spans="1:11" ht="30" x14ac:dyDescent="0.25">
      <c r="A64" s="276" t="s">
        <v>574</v>
      </c>
      <c r="B64" s="277" t="s">
        <v>514</v>
      </c>
      <c r="C64" s="278" t="s">
        <v>564</v>
      </c>
      <c r="D64" s="278" t="s">
        <v>556</v>
      </c>
      <c r="E64" s="278"/>
      <c r="F64" s="279"/>
      <c r="G64" s="279"/>
      <c r="H64" s="279"/>
      <c r="I64" s="279" t="s">
        <v>557</v>
      </c>
      <c r="J64" s="279" t="s">
        <v>557</v>
      </c>
      <c r="K64" s="275"/>
    </row>
    <row r="65" spans="1:11" ht="21" x14ac:dyDescent="0.25">
      <c r="A65" s="274" t="s">
        <v>584</v>
      </c>
      <c r="B65" s="285"/>
      <c r="C65" s="274"/>
      <c r="D65" s="274"/>
      <c r="E65" s="274"/>
      <c r="F65" s="286"/>
      <c r="G65" s="286"/>
      <c r="H65" s="286"/>
      <c r="I65" s="286"/>
      <c r="J65" s="286"/>
      <c r="K65" s="275"/>
    </row>
    <row r="66" spans="1:11" ht="21" x14ac:dyDescent="0.25">
      <c r="A66" s="276" t="s">
        <v>584</v>
      </c>
      <c r="B66" s="277" t="s">
        <v>426</v>
      </c>
      <c r="C66" s="278" t="s">
        <v>556</v>
      </c>
      <c r="D66" s="278" t="s">
        <v>545</v>
      </c>
      <c r="E66" s="278"/>
      <c r="F66" s="279"/>
      <c r="G66" s="279"/>
      <c r="H66" s="279"/>
      <c r="I66" s="279"/>
      <c r="J66" s="279" t="s">
        <v>557</v>
      </c>
      <c r="K66" s="275"/>
    </row>
    <row r="67" spans="1:11" ht="21" x14ac:dyDescent="0.25">
      <c r="A67" s="276" t="s">
        <v>584</v>
      </c>
      <c r="B67" s="277" t="s">
        <v>395</v>
      </c>
      <c r="C67" s="278" t="s">
        <v>560</v>
      </c>
      <c r="D67" s="278" t="s">
        <v>545</v>
      </c>
      <c r="E67" s="278"/>
      <c r="F67" s="279" t="s">
        <v>557</v>
      </c>
      <c r="G67" s="279" t="s">
        <v>557</v>
      </c>
      <c r="H67" s="279" t="s">
        <v>557</v>
      </c>
      <c r="I67" s="279"/>
      <c r="J67" s="279"/>
      <c r="K67" s="275"/>
    </row>
    <row r="68" spans="1:11" ht="21" x14ac:dyDescent="0.25">
      <c r="A68" s="276" t="s">
        <v>584</v>
      </c>
      <c r="B68" s="277" t="s">
        <v>548</v>
      </c>
      <c r="C68" s="278" t="s">
        <v>560</v>
      </c>
      <c r="D68" s="278" t="s">
        <v>545</v>
      </c>
      <c r="E68" s="278"/>
      <c r="F68" s="279" t="s">
        <v>557</v>
      </c>
      <c r="G68" s="279" t="s">
        <v>557</v>
      </c>
      <c r="H68" s="279" t="s">
        <v>557</v>
      </c>
      <c r="I68" s="279"/>
      <c r="J68" s="279"/>
      <c r="K68" s="275"/>
    </row>
    <row r="69" spans="1:11" ht="21" x14ac:dyDescent="0.25">
      <c r="A69" s="276" t="s">
        <v>584</v>
      </c>
      <c r="B69" s="277" t="s">
        <v>585</v>
      </c>
      <c r="C69" s="278" t="s">
        <v>560</v>
      </c>
      <c r="D69" s="278" t="s">
        <v>545</v>
      </c>
      <c r="E69" s="278"/>
      <c r="F69" s="279" t="s">
        <v>557</v>
      </c>
      <c r="G69" s="279"/>
      <c r="H69" s="279"/>
      <c r="I69" s="279" t="s">
        <v>557</v>
      </c>
      <c r="J69" s="279"/>
      <c r="K69" s="275"/>
    </row>
    <row r="70" spans="1:11" ht="21" x14ac:dyDescent="0.25">
      <c r="A70" s="276" t="s">
        <v>584</v>
      </c>
      <c r="B70" s="277" t="s">
        <v>380</v>
      </c>
      <c r="C70" s="278" t="s">
        <v>560</v>
      </c>
      <c r="D70" s="278" t="s">
        <v>545</v>
      </c>
      <c r="E70" s="278"/>
      <c r="F70" s="279" t="s">
        <v>557</v>
      </c>
      <c r="G70" s="279" t="s">
        <v>557</v>
      </c>
      <c r="H70" s="279" t="s">
        <v>557</v>
      </c>
      <c r="I70" s="279"/>
      <c r="J70" s="279"/>
      <c r="K70" s="275"/>
    </row>
    <row r="71" spans="1:11" ht="21" x14ac:dyDescent="0.25">
      <c r="A71" s="276" t="s">
        <v>584</v>
      </c>
      <c r="B71" s="277" t="s">
        <v>394</v>
      </c>
      <c r="C71" s="278" t="s">
        <v>560</v>
      </c>
      <c r="D71" s="278" t="s">
        <v>545</v>
      </c>
      <c r="E71" s="278"/>
      <c r="F71" s="279" t="s">
        <v>557</v>
      </c>
      <c r="G71" s="279" t="s">
        <v>557</v>
      </c>
      <c r="H71" s="279" t="s">
        <v>557</v>
      </c>
      <c r="I71" s="279"/>
      <c r="J71" s="279"/>
      <c r="K71" s="275"/>
    </row>
    <row r="72" spans="1:11" ht="21" x14ac:dyDescent="0.25">
      <c r="A72" s="276" t="s">
        <v>584</v>
      </c>
      <c r="B72" s="277" t="s">
        <v>429</v>
      </c>
      <c r="C72" s="278" t="s">
        <v>559</v>
      </c>
      <c r="D72" s="278" t="s">
        <v>575</v>
      </c>
      <c r="E72" s="278" t="s">
        <v>544</v>
      </c>
      <c r="F72" s="279" t="s">
        <v>557</v>
      </c>
      <c r="G72" s="279"/>
      <c r="H72" s="279"/>
      <c r="I72" s="279" t="s">
        <v>557</v>
      </c>
      <c r="J72" s="279"/>
      <c r="K72" s="275"/>
    </row>
    <row r="73" spans="1:11" ht="21" x14ac:dyDescent="0.25">
      <c r="A73" s="276" t="s">
        <v>584</v>
      </c>
      <c r="B73" s="277" t="s">
        <v>586</v>
      </c>
      <c r="C73" s="278" t="s">
        <v>560</v>
      </c>
      <c r="D73" s="278" t="s">
        <v>545</v>
      </c>
      <c r="E73" s="278"/>
      <c r="F73" s="279" t="s">
        <v>557</v>
      </c>
      <c r="G73" s="279" t="s">
        <v>557</v>
      </c>
      <c r="H73" s="279" t="s">
        <v>557</v>
      </c>
      <c r="I73" s="279"/>
      <c r="J73" s="279"/>
      <c r="K73" s="275"/>
    </row>
    <row r="74" spans="1:11" ht="21" x14ac:dyDescent="0.25">
      <c r="A74" s="276" t="s">
        <v>584</v>
      </c>
      <c r="B74" s="277" t="s">
        <v>587</v>
      </c>
      <c r="C74" s="278" t="s">
        <v>560</v>
      </c>
      <c r="D74" s="278" t="s">
        <v>545</v>
      </c>
      <c r="E74" s="278"/>
      <c r="F74" s="279" t="s">
        <v>557</v>
      </c>
      <c r="G74" s="279" t="s">
        <v>557</v>
      </c>
      <c r="H74" s="279" t="s">
        <v>557</v>
      </c>
      <c r="I74" s="279"/>
      <c r="J74" s="279"/>
      <c r="K74" s="275"/>
    </row>
    <row r="75" spans="1:11" ht="21" x14ac:dyDescent="0.25">
      <c r="A75" s="276" t="s">
        <v>584</v>
      </c>
      <c r="B75" s="277" t="s">
        <v>427</v>
      </c>
      <c r="C75" s="278" t="s">
        <v>556</v>
      </c>
      <c r="D75" s="278" t="s">
        <v>545</v>
      </c>
      <c r="E75" s="278"/>
      <c r="F75" s="279"/>
      <c r="G75" s="279"/>
      <c r="H75" s="279"/>
      <c r="I75" s="279"/>
      <c r="J75" s="279" t="s">
        <v>557</v>
      </c>
      <c r="K75" s="275"/>
    </row>
    <row r="76" spans="1:11" ht="21" x14ac:dyDescent="0.25">
      <c r="A76" s="276" t="s">
        <v>584</v>
      </c>
      <c r="B76" s="277" t="s">
        <v>392</v>
      </c>
      <c r="C76" s="278" t="s">
        <v>560</v>
      </c>
      <c r="D76" s="278" t="s">
        <v>545</v>
      </c>
      <c r="E76" s="278"/>
      <c r="F76" s="279" t="s">
        <v>557</v>
      </c>
      <c r="G76" s="279" t="s">
        <v>557</v>
      </c>
      <c r="H76" s="279" t="s">
        <v>557</v>
      </c>
      <c r="I76" s="279"/>
      <c r="J76" s="279"/>
      <c r="K76" s="275"/>
    </row>
    <row r="77" spans="1:11" ht="30" x14ac:dyDescent="0.25">
      <c r="A77" s="281" t="s">
        <v>584</v>
      </c>
      <c r="B77" s="281" t="s">
        <v>428</v>
      </c>
      <c r="C77" s="282" t="s">
        <v>556</v>
      </c>
      <c r="D77" s="282"/>
      <c r="E77" s="282"/>
      <c r="F77" s="283"/>
      <c r="G77" s="283"/>
      <c r="H77" s="283"/>
      <c r="I77" s="283"/>
      <c r="J77" s="283" t="s">
        <v>557</v>
      </c>
      <c r="K77" s="284"/>
    </row>
    <row r="78" spans="1:11" ht="21" x14ac:dyDescent="0.25">
      <c r="A78" s="276" t="s">
        <v>584</v>
      </c>
      <c r="B78" s="277" t="s">
        <v>393</v>
      </c>
      <c r="C78" s="278" t="s">
        <v>560</v>
      </c>
      <c r="D78" s="278" t="s">
        <v>545</v>
      </c>
      <c r="E78" s="278"/>
      <c r="F78" s="279" t="s">
        <v>557</v>
      </c>
      <c r="G78" s="279" t="s">
        <v>557</v>
      </c>
      <c r="H78" s="279" t="s">
        <v>557</v>
      </c>
      <c r="I78" s="279"/>
      <c r="J78" s="279"/>
      <c r="K78" s="275"/>
    </row>
    <row r="79" spans="1:11" ht="21" x14ac:dyDescent="0.25">
      <c r="A79" s="276" t="s">
        <v>584</v>
      </c>
      <c r="B79" s="277" t="s">
        <v>398</v>
      </c>
      <c r="C79" s="278" t="s">
        <v>560</v>
      </c>
      <c r="D79" s="278" t="s">
        <v>545</v>
      </c>
      <c r="E79" s="278"/>
      <c r="F79" s="279" t="s">
        <v>557</v>
      </c>
      <c r="G79" s="279" t="s">
        <v>557</v>
      </c>
      <c r="H79" s="279" t="s">
        <v>557</v>
      </c>
      <c r="I79" s="279"/>
      <c r="J79" s="279"/>
      <c r="K79" s="275"/>
    </row>
    <row r="80" spans="1:11" ht="21" x14ac:dyDescent="0.25">
      <c r="A80" s="276" t="s">
        <v>584</v>
      </c>
      <c r="B80" s="277" t="s">
        <v>588</v>
      </c>
      <c r="C80" s="278" t="s">
        <v>564</v>
      </c>
      <c r="D80" s="278" t="s">
        <v>556</v>
      </c>
      <c r="E80" s="278"/>
      <c r="F80" s="279"/>
      <c r="G80" s="279"/>
      <c r="H80" s="279"/>
      <c r="I80" s="279"/>
      <c r="J80" s="279" t="s">
        <v>557</v>
      </c>
      <c r="K80" s="275"/>
    </row>
    <row r="81" spans="1:11" ht="21" x14ac:dyDescent="0.25">
      <c r="A81" s="276" t="s">
        <v>584</v>
      </c>
      <c r="B81" s="277" t="s">
        <v>387</v>
      </c>
      <c r="C81" s="278" t="s">
        <v>560</v>
      </c>
      <c r="D81" s="278" t="s">
        <v>545</v>
      </c>
      <c r="E81" s="278"/>
      <c r="F81" s="279" t="s">
        <v>557</v>
      </c>
      <c r="G81" s="279" t="s">
        <v>557</v>
      </c>
      <c r="H81" s="279" t="s">
        <v>557</v>
      </c>
      <c r="I81" s="279"/>
      <c r="J81" s="279"/>
      <c r="K81" s="275"/>
    </row>
    <row r="82" spans="1:11" ht="21" x14ac:dyDescent="0.25">
      <c r="A82" s="276" t="s">
        <v>584</v>
      </c>
      <c r="B82" s="277" t="s">
        <v>371</v>
      </c>
      <c r="C82" s="278" t="s">
        <v>560</v>
      </c>
      <c r="D82" s="278" t="s">
        <v>545</v>
      </c>
      <c r="E82" s="278"/>
      <c r="F82" s="279" t="s">
        <v>557</v>
      </c>
      <c r="G82" s="279" t="s">
        <v>557</v>
      </c>
      <c r="H82" s="279" t="s">
        <v>557</v>
      </c>
      <c r="I82" s="279"/>
      <c r="J82" s="279"/>
      <c r="K82" s="275"/>
    </row>
    <row r="83" spans="1:11" ht="34.5" customHeight="1" x14ac:dyDescent="0.25">
      <c r="A83" s="274" t="s">
        <v>589</v>
      </c>
      <c r="B83" s="285"/>
      <c r="C83" s="274"/>
      <c r="D83" s="274"/>
      <c r="E83" s="274"/>
      <c r="F83" s="286"/>
      <c r="G83" s="286"/>
      <c r="H83" s="286"/>
      <c r="I83" s="286"/>
      <c r="J83" s="286"/>
      <c r="K83" s="275"/>
    </row>
    <row r="84" spans="1:11" ht="21" x14ac:dyDescent="0.25">
      <c r="A84" s="276" t="s">
        <v>589</v>
      </c>
      <c r="B84" s="277" t="s">
        <v>464</v>
      </c>
      <c r="C84" s="278" t="s">
        <v>556</v>
      </c>
      <c r="D84" s="278" t="s">
        <v>545</v>
      </c>
      <c r="E84" s="278"/>
      <c r="F84" s="279"/>
      <c r="G84" s="279"/>
      <c r="H84" s="279"/>
      <c r="I84" s="279"/>
      <c r="J84" s="279" t="s">
        <v>557</v>
      </c>
      <c r="K84" s="275"/>
    </row>
    <row r="85" spans="1:11" ht="21" x14ac:dyDescent="0.25">
      <c r="A85" s="276" t="s">
        <v>589</v>
      </c>
      <c r="B85" s="277" t="s">
        <v>466</v>
      </c>
      <c r="C85" s="278" t="s">
        <v>559</v>
      </c>
      <c r="D85" s="278" t="s">
        <v>575</v>
      </c>
      <c r="E85" s="278" t="s">
        <v>544</v>
      </c>
      <c r="F85" s="279" t="s">
        <v>557</v>
      </c>
      <c r="G85" s="279"/>
      <c r="H85" s="279"/>
      <c r="I85" s="279" t="s">
        <v>557</v>
      </c>
      <c r="J85" s="279"/>
      <c r="K85" s="275"/>
    </row>
    <row r="86" spans="1:11" ht="21" x14ac:dyDescent="0.25">
      <c r="A86" s="276" t="s">
        <v>589</v>
      </c>
      <c r="B86" s="277" t="s">
        <v>456</v>
      </c>
      <c r="C86" s="278" t="s">
        <v>547</v>
      </c>
      <c r="D86" s="278" t="s">
        <v>560</v>
      </c>
      <c r="E86" s="278"/>
      <c r="F86" s="279" t="s">
        <v>557</v>
      </c>
      <c r="G86" s="279" t="s">
        <v>557</v>
      </c>
      <c r="H86" s="279" t="s">
        <v>557</v>
      </c>
      <c r="I86" s="279"/>
      <c r="J86" s="279"/>
      <c r="K86" s="275"/>
    </row>
    <row r="87" spans="1:11" ht="21" x14ac:dyDescent="0.25">
      <c r="A87" s="276" t="s">
        <v>589</v>
      </c>
      <c r="B87" s="277" t="s">
        <v>590</v>
      </c>
      <c r="C87" s="278" t="s">
        <v>556</v>
      </c>
      <c r="D87" s="278" t="s">
        <v>560</v>
      </c>
      <c r="E87" s="278"/>
      <c r="F87" s="279" t="s">
        <v>557</v>
      </c>
      <c r="G87" s="279" t="s">
        <v>557</v>
      </c>
      <c r="H87" s="279" t="s">
        <v>557</v>
      </c>
      <c r="I87" s="279" t="s">
        <v>557</v>
      </c>
      <c r="J87" s="279"/>
      <c r="K87" s="275"/>
    </row>
    <row r="88" spans="1:11" ht="21" x14ac:dyDescent="0.25">
      <c r="A88" s="276" t="s">
        <v>589</v>
      </c>
      <c r="B88" s="277" t="s">
        <v>459</v>
      </c>
      <c r="C88" s="278" t="s">
        <v>591</v>
      </c>
      <c r="D88" s="278" t="s">
        <v>592</v>
      </c>
      <c r="E88" s="278"/>
      <c r="F88" s="279" t="s">
        <v>557</v>
      </c>
      <c r="G88" s="279" t="s">
        <v>557</v>
      </c>
      <c r="H88" s="279" t="s">
        <v>557</v>
      </c>
      <c r="I88" s="279"/>
      <c r="J88" s="279"/>
      <c r="K88" s="275"/>
    </row>
    <row r="89" spans="1:11" ht="21" x14ac:dyDescent="0.25">
      <c r="A89" s="276" t="s">
        <v>589</v>
      </c>
      <c r="B89" s="277" t="s">
        <v>593</v>
      </c>
      <c r="C89" s="278" t="s">
        <v>591</v>
      </c>
      <c r="D89" s="278" t="s">
        <v>592</v>
      </c>
      <c r="E89" s="278"/>
      <c r="F89" s="279" t="s">
        <v>557</v>
      </c>
      <c r="G89" s="279" t="s">
        <v>557</v>
      </c>
      <c r="H89" s="279" t="s">
        <v>557</v>
      </c>
      <c r="I89" s="279"/>
      <c r="J89" s="279"/>
      <c r="K89" s="275"/>
    </row>
    <row r="90" spans="1:11" ht="21" x14ac:dyDescent="0.25">
      <c r="A90" s="276" t="s">
        <v>589</v>
      </c>
      <c r="B90" s="277" t="s">
        <v>461</v>
      </c>
      <c r="C90" s="278" t="s">
        <v>591</v>
      </c>
      <c r="D90" s="278" t="s">
        <v>592</v>
      </c>
      <c r="E90" s="278"/>
      <c r="F90" s="279" t="s">
        <v>557</v>
      </c>
      <c r="G90" s="279" t="s">
        <v>557</v>
      </c>
      <c r="H90" s="279" t="s">
        <v>557</v>
      </c>
      <c r="I90" s="279"/>
      <c r="J90" s="279"/>
      <c r="K90" s="275"/>
    </row>
    <row r="91" spans="1:11" ht="21" x14ac:dyDescent="0.25">
      <c r="A91" s="276" t="s">
        <v>589</v>
      </c>
      <c r="B91" s="277" t="s">
        <v>594</v>
      </c>
      <c r="C91" s="278" t="s">
        <v>591</v>
      </c>
      <c r="D91" s="278" t="s">
        <v>592</v>
      </c>
      <c r="E91" s="278"/>
      <c r="F91" s="279" t="s">
        <v>557</v>
      </c>
      <c r="G91" s="279" t="s">
        <v>557</v>
      </c>
      <c r="H91" s="279" t="s">
        <v>557</v>
      </c>
      <c r="I91" s="279"/>
      <c r="J91" s="279"/>
      <c r="K91" s="275"/>
    </row>
    <row r="92" spans="1:11" ht="21" x14ac:dyDescent="0.25">
      <c r="A92" s="276" t="s">
        <v>589</v>
      </c>
      <c r="B92" s="277" t="s">
        <v>595</v>
      </c>
      <c r="C92" s="278" t="s">
        <v>591</v>
      </c>
      <c r="D92" s="278" t="s">
        <v>592</v>
      </c>
      <c r="E92" s="278"/>
      <c r="F92" s="279" t="s">
        <v>557</v>
      </c>
      <c r="G92" s="279" t="s">
        <v>557</v>
      </c>
      <c r="H92" s="279" t="s">
        <v>557</v>
      </c>
      <c r="I92" s="279"/>
      <c r="J92" s="279"/>
      <c r="K92" s="275"/>
    </row>
    <row r="93" spans="1:11" ht="21" x14ac:dyDescent="0.25">
      <c r="A93" s="276" t="s">
        <v>589</v>
      </c>
      <c r="B93" s="277" t="s">
        <v>454</v>
      </c>
      <c r="C93" s="278" t="s">
        <v>591</v>
      </c>
      <c r="D93" s="278" t="s">
        <v>592</v>
      </c>
      <c r="E93" s="278"/>
      <c r="F93" s="279" t="s">
        <v>557</v>
      </c>
      <c r="G93" s="279" t="s">
        <v>557</v>
      </c>
      <c r="H93" s="279" t="s">
        <v>557</v>
      </c>
      <c r="I93" s="279"/>
      <c r="J93" s="279"/>
      <c r="K93" s="275"/>
    </row>
    <row r="94" spans="1:11" ht="21" x14ac:dyDescent="0.25">
      <c r="A94" s="276" t="s">
        <v>589</v>
      </c>
      <c r="B94" s="277" t="s">
        <v>457</v>
      </c>
      <c r="C94" s="278" t="s">
        <v>547</v>
      </c>
      <c r="D94" s="278" t="s">
        <v>592</v>
      </c>
      <c r="E94" s="278"/>
      <c r="F94" s="279" t="s">
        <v>557</v>
      </c>
      <c r="G94" s="279" t="s">
        <v>557</v>
      </c>
      <c r="H94" s="279" t="s">
        <v>557</v>
      </c>
      <c r="I94" s="279"/>
      <c r="J94" s="279"/>
      <c r="K94" s="275"/>
    </row>
    <row r="95" spans="1:11" ht="21" x14ac:dyDescent="0.25">
      <c r="A95" s="276" t="s">
        <v>589</v>
      </c>
      <c r="B95" s="277" t="s">
        <v>458</v>
      </c>
      <c r="C95" s="278" t="s">
        <v>591</v>
      </c>
      <c r="D95" s="278" t="s">
        <v>592</v>
      </c>
      <c r="E95" s="278"/>
      <c r="F95" s="279" t="s">
        <v>557</v>
      </c>
      <c r="G95" s="279" t="s">
        <v>557</v>
      </c>
      <c r="H95" s="279" t="s">
        <v>557</v>
      </c>
      <c r="I95" s="279"/>
      <c r="J95" s="279"/>
      <c r="K95" s="275"/>
    </row>
    <row r="96" spans="1:11" ht="21" x14ac:dyDescent="0.25">
      <c r="A96" s="276" t="s">
        <v>589</v>
      </c>
      <c r="B96" s="277" t="s">
        <v>465</v>
      </c>
      <c r="C96" s="278" t="s">
        <v>556</v>
      </c>
      <c r="D96" s="278" t="s">
        <v>545</v>
      </c>
      <c r="E96" s="278"/>
      <c r="F96" s="279"/>
      <c r="G96" s="279"/>
      <c r="H96" s="279"/>
      <c r="I96" s="279"/>
      <c r="J96" s="279" t="s">
        <v>557</v>
      </c>
      <c r="K96" s="275"/>
    </row>
    <row r="97" spans="1:11" ht="21" x14ac:dyDescent="0.25">
      <c r="A97" s="276" t="s">
        <v>589</v>
      </c>
      <c r="B97" s="277" t="s">
        <v>449</v>
      </c>
      <c r="C97" s="278" t="s">
        <v>560</v>
      </c>
      <c r="D97" s="278"/>
      <c r="E97" s="278"/>
      <c r="F97" s="279" t="s">
        <v>557</v>
      </c>
      <c r="G97" s="279" t="s">
        <v>557</v>
      </c>
      <c r="H97" s="279" t="s">
        <v>557</v>
      </c>
      <c r="I97" s="279"/>
      <c r="J97" s="279"/>
      <c r="K97" s="275"/>
    </row>
    <row r="98" spans="1:11" ht="21" x14ac:dyDescent="0.25">
      <c r="A98" s="276" t="s">
        <v>589</v>
      </c>
      <c r="B98" s="277" t="s">
        <v>596</v>
      </c>
      <c r="C98" s="278" t="s">
        <v>564</v>
      </c>
      <c r="D98" s="278" t="s">
        <v>556</v>
      </c>
      <c r="E98" s="278"/>
      <c r="F98" s="279"/>
      <c r="G98" s="279"/>
      <c r="H98" s="279"/>
      <c r="I98" s="279" t="s">
        <v>557</v>
      </c>
      <c r="J98" s="279" t="s">
        <v>557</v>
      </c>
      <c r="K98" s="275"/>
    </row>
    <row r="99" spans="1:11" ht="21" x14ac:dyDescent="0.25">
      <c r="A99" s="276" t="s">
        <v>589</v>
      </c>
      <c r="B99" s="277" t="s">
        <v>435</v>
      </c>
      <c r="C99" s="278" t="s">
        <v>591</v>
      </c>
      <c r="D99" s="278" t="s">
        <v>592</v>
      </c>
      <c r="E99" s="278"/>
      <c r="F99" s="279" t="s">
        <v>557</v>
      </c>
      <c r="G99" s="279" t="s">
        <v>557</v>
      </c>
      <c r="H99" s="279" t="s">
        <v>557</v>
      </c>
      <c r="I99" s="279"/>
      <c r="J99" s="279"/>
      <c r="K99" s="275"/>
    </row>
    <row r="100" spans="1:11" ht="21" x14ac:dyDescent="0.25">
      <c r="A100" s="281" t="s">
        <v>589</v>
      </c>
      <c r="B100" s="281" t="s">
        <v>437</v>
      </c>
      <c r="C100" s="282" t="s">
        <v>591</v>
      </c>
      <c r="D100" s="282" t="s">
        <v>592</v>
      </c>
      <c r="E100" s="282"/>
      <c r="F100" s="283" t="s">
        <v>557</v>
      </c>
      <c r="G100" s="283" t="s">
        <v>557</v>
      </c>
      <c r="H100" s="283" t="s">
        <v>557</v>
      </c>
      <c r="I100" s="283"/>
      <c r="J100" s="283"/>
      <c r="K100" s="284"/>
    </row>
    <row r="101" spans="1:11" ht="21" x14ac:dyDescent="0.25">
      <c r="A101" s="276" t="s">
        <v>589</v>
      </c>
      <c r="B101" s="277" t="s">
        <v>450</v>
      </c>
      <c r="C101" s="278" t="s">
        <v>556</v>
      </c>
      <c r="D101" s="278" t="s">
        <v>560</v>
      </c>
      <c r="E101" s="278"/>
      <c r="F101" s="279" t="s">
        <v>557</v>
      </c>
      <c r="G101" s="279" t="s">
        <v>557</v>
      </c>
      <c r="H101" s="279" t="s">
        <v>557</v>
      </c>
      <c r="I101" s="279" t="s">
        <v>557</v>
      </c>
      <c r="J101" s="279"/>
      <c r="K101" s="275"/>
    </row>
    <row r="102" spans="1:11" ht="21" x14ac:dyDescent="0.25">
      <c r="A102" s="276" t="s">
        <v>589</v>
      </c>
      <c r="B102" s="277" t="s">
        <v>442</v>
      </c>
      <c r="C102" s="278" t="s">
        <v>591</v>
      </c>
      <c r="D102" s="278" t="s">
        <v>592</v>
      </c>
      <c r="E102" s="278"/>
      <c r="F102" s="279" t="s">
        <v>557</v>
      </c>
      <c r="G102" s="279" t="s">
        <v>557</v>
      </c>
      <c r="H102" s="279" t="s">
        <v>557</v>
      </c>
      <c r="I102" s="279"/>
      <c r="J102" s="279"/>
      <c r="K102" s="275"/>
    </row>
    <row r="103" spans="1:11" ht="21" x14ac:dyDescent="0.25">
      <c r="A103" s="276" t="s">
        <v>589</v>
      </c>
      <c r="B103" s="277" t="s">
        <v>597</v>
      </c>
      <c r="C103" s="278" t="s">
        <v>591</v>
      </c>
      <c r="D103" s="278" t="s">
        <v>592</v>
      </c>
      <c r="E103" s="278"/>
      <c r="F103" s="279" t="s">
        <v>557</v>
      </c>
      <c r="G103" s="279"/>
      <c r="H103" s="279"/>
      <c r="I103" s="279" t="s">
        <v>557</v>
      </c>
      <c r="J103" s="279"/>
      <c r="K103" s="275"/>
    </row>
    <row r="104" spans="1:11" ht="21" x14ac:dyDescent="0.25">
      <c r="A104" s="276" t="s">
        <v>589</v>
      </c>
      <c r="B104" s="277" t="s">
        <v>438</v>
      </c>
      <c r="C104" s="278" t="s">
        <v>591</v>
      </c>
      <c r="D104" s="278" t="s">
        <v>592</v>
      </c>
      <c r="E104" s="278"/>
      <c r="F104" s="279" t="s">
        <v>557</v>
      </c>
      <c r="G104" s="279" t="s">
        <v>557</v>
      </c>
      <c r="H104" s="279" t="s">
        <v>557</v>
      </c>
      <c r="I104" s="279"/>
      <c r="J104" s="279"/>
      <c r="K104" s="275"/>
    </row>
    <row r="105" spans="1:11" ht="21" x14ac:dyDescent="0.25">
      <c r="A105" s="276" t="s">
        <v>589</v>
      </c>
      <c r="B105" s="277" t="s">
        <v>451</v>
      </c>
      <c r="C105" s="278" t="s">
        <v>591</v>
      </c>
      <c r="D105" s="278" t="s">
        <v>592</v>
      </c>
      <c r="E105" s="278"/>
      <c r="F105" s="279" t="s">
        <v>557</v>
      </c>
      <c r="G105" s="279" t="s">
        <v>557</v>
      </c>
      <c r="H105" s="279" t="s">
        <v>557</v>
      </c>
      <c r="I105" s="279"/>
      <c r="J105" s="279"/>
      <c r="K105" s="275"/>
    </row>
    <row r="106" spans="1:11" ht="21" x14ac:dyDescent="0.25">
      <c r="A106" s="276" t="s">
        <v>589</v>
      </c>
      <c r="B106" s="277" t="s">
        <v>598</v>
      </c>
      <c r="C106" s="278" t="s">
        <v>591</v>
      </c>
      <c r="D106" s="278" t="s">
        <v>592</v>
      </c>
      <c r="E106" s="278"/>
      <c r="F106" s="279" t="s">
        <v>557</v>
      </c>
      <c r="G106" s="279" t="s">
        <v>557</v>
      </c>
      <c r="H106" s="279" t="s">
        <v>557</v>
      </c>
      <c r="I106" s="279"/>
      <c r="J106" s="279"/>
      <c r="K106" s="275"/>
    </row>
    <row r="107" spans="1:11" ht="21" x14ac:dyDescent="0.25">
      <c r="A107" s="276" t="s">
        <v>589</v>
      </c>
      <c r="B107" s="277" t="s">
        <v>463</v>
      </c>
      <c r="C107" s="278" t="s">
        <v>560</v>
      </c>
      <c r="D107" s="278" t="s">
        <v>592</v>
      </c>
      <c r="E107" s="278"/>
      <c r="F107" s="279" t="s">
        <v>557</v>
      </c>
      <c r="G107" s="279" t="s">
        <v>557</v>
      </c>
      <c r="H107" s="279"/>
      <c r="I107" s="279"/>
      <c r="J107" s="279"/>
      <c r="K107" s="275"/>
    </row>
    <row r="108" spans="1:11" ht="21" x14ac:dyDescent="0.25">
      <c r="A108" s="276" t="s">
        <v>589</v>
      </c>
      <c r="B108" s="277" t="s">
        <v>448</v>
      </c>
      <c r="C108" s="278" t="s">
        <v>560</v>
      </c>
      <c r="D108" s="278"/>
      <c r="E108" s="278"/>
      <c r="F108" s="279" t="s">
        <v>557</v>
      </c>
      <c r="G108" s="279" t="s">
        <v>557</v>
      </c>
      <c r="H108" s="279" t="s">
        <v>557</v>
      </c>
      <c r="I108" s="279"/>
      <c r="J108" s="279"/>
      <c r="K108" s="275"/>
    </row>
    <row r="109" spans="1:11" ht="21" x14ac:dyDescent="0.25">
      <c r="A109" s="276" t="s">
        <v>589</v>
      </c>
      <c r="B109" s="277" t="s">
        <v>444</v>
      </c>
      <c r="C109" s="278" t="s">
        <v>560</v>
      </c>
      <c r="D109" s="278" t="s">
        <v>592</v>
      </c>
      <c r="E109" s="278"/>
      <c r="F109" s="279" t="s">
        <v>557</v>
      </c>
      <c r="G109" s="279" t="s">
        <v>557</v>
      </c>
      <c r="H109" s="279" t="s">
        <v>557</v>
      </c>
      <c r="I109" s="279"/>
      <c r="J109" s="279"/>
      <c r="K109" s="275"/>
    </row>
    <row r="110" spans="1:11" ht="30" x14ac:dyDescent="0.25">
      <c r="A110" s="274" t="s">
        <v>599</v>
      </c>
      <c r="B110" s="285"/>
      <c r="C110" s="274"/>
      <c r="D110" s="274"/>
      <c r="E110" s="274"/>
      <c r="F110" s="286"/>
      <c r="G110" s="286"/>
      <c r="H110" s="286"/>
      <c r="I110" s="286"/>
      <c r="J110" s="286"/>
      <c r="K110" s="275"/>
    </row>
    <row r="111" spans="1:11" ht="30" x14ac:dyDescent="0.25">
      <c r="A111" s="276" t="s">
        <v>599</v>
      </c>
      <c r="B111" s="277" t="s">
        <v>600</v>
      </c>
      <c r="C111" s="278" t="s">
        <v>556</v>
      </c>
      <c r="D111" s="278" t="s">
        <v>545</v>
      </c>
      <c r="E111" s="278"/>
      <c r="F111" s="279"/>
      <c r="G111" s="279"/>
      <c r="H111" s="279"/>
      <c r="I111" s="279"/>
      <c r="J111" s="279" t="s">
        <v>557</v>
      </c>
      <c r="K111" s="275"/>
    </row>
    <row r="112" spans="1:11" ht="30" x14ac:dyDescent="0.25">
      <c r="A112" s="276" t="s">
        <v>599</v>
      </c>
      <c r="B112" s="277" t="s">
        <v>601</v>
      </c>
      <c r="C112" s="278" t="s">
        <v>556</v>
      </c>
      <c r="D112" s="278" t="s">
        <v>545</v>
      </c>
      <c r="E112" s="278"/>
      <c r="F112" s="279"/>
      <c r="G112" s="279"/>
      <c r="H112" s="279"/>
      <c r="I112" s="279"/>
      <c r="J112" s="279" t="s">
        <v>557</v>
      </c>
      <c r="K112" s="275"/>
    </row>
    <row r="113" spans="1:11" ht="45" x14ac:dyDescent="0.25">
      <c r="A113" s="276" t="s">
        <v>599</v>
      </c>
      <c r="B113" s="277" t="s">
        <v>602</v>
      </c>
      <c r="C113" s="278" t="s">
        <v>560</v>
      </c>
      <c r="D113" s="278" t="s">
        <v>545</v>
      </c>
      <c r="E113" s="278" t="s">
        <v>592</v>
      </c>
      <c r="F113" s="279" t="s">
        <v>557</v>
      </c>
      <c r="G113" s="279" t="s">
        <v>557</v>
      </c>
      <c r="H113" s="279" t="s">
        <v>557</v>
      </c>
      <c r="I113" s="279"/>
      <c r="J113" s="279"/>
      <c r="K113" s="275"/>
    </row>
    <row r="114" spans="1:11" ht="30" x14ac:dyDescent="0.25">
      <c r="A114" s="276" t="s">
        <v>599</v>
      </c>
      <c r="B114" s="277" t="s">
        <v>392</v>
      </c>
      <c r="C114" s="278" t="s">
        <v>560</v>
      </c>
      <c r="D114" s="278" t="s">
        <v>545</v>
      </c>
      <c r="E114" s="278" t="s">
        <v>592</v>
      </c>
      <c r="F114" s="279" t="s">
        <v>557</v>
      </c>
      <c r="G114" s="279" t="s">
        <v>557</v>
      </c>
      <c r="H114" s="279" t="s">
        <v>557</v>
      </c>
      <c r="I114" s="279"/>
      <c r="J114" s="279"/>
      <c r="K114" s="275"/>
    </row>
    <row r="115" spans="1:11" ht="30" x14ac:dyDescent="0.25">
      <c r="A115" s="274" t="s">
        <v>603</v>
      </c>
      <c r="B115" s="285"/>
      <c r="C115" s="274"/>
      <c r="D115" s="274"/>
      <c r="E115" s="274"/>
      <c r="F115" s="286"/>
      <c r="G115" s="286"/>
      <c r="H115" s="286"/>
      <c r="I115" s="286"/>
      <c r="J115" s="286"/>
      <c r="K115" s="287"/>
    </row>
    <row r="116" spans="1:11" ht="30" x14ac:dyDescent="0.25">
      <c r="A116" s="276" t="s">
        <v>603</v>
      </c>
      <c r="B116" s="277" t="s">
        <v>377</v>
      </c>
      <c r="C116" s="278" t="s">
        <v>545</v>
      </c>
      <c r="D116" s="278" t="s">
        <v>556</v>
      </c>
      <c r="E116" s="278"/>
      <c r="F116" s="279"/>
      <c r="G116" s="279"/>
      <c r="H116" s="279"/>
      <c r="I116" s="279"/>
      <c r="J116" s="279" t="s">
        <v>557</v>
      </c>
      <c r="K116" s="287"/>
    </row>
    <row r="117" spans="1:11" ht="30" x14ac:dyDescent="0.25">
      <c r="A117" s="276" t="s">
        <v>603</v>
      </c>
      <c r="B117" s="277" t="s">
        <v>360</v>
      </c>
      <c r="C117" s="278" t="s">
        <v>545</v>
      </c>
      <c r="D117" s="278" t="s">
        <v>591</v>
      </c>
      <c r="E117" s="278"/>
      <c r="F117" s="279" t="s">
        <v>557</v>
      </c>
      <c r="G117" s="279" t="s">
        <v>557</v>
      </c>
      <c r="H117" s="279" t="s">
        <v>557</v>
      </c>
      <c r="I117" s="279"/>
      <c r="J117" s="279"/>
      <c r="K117" s="287"/>
    </row>
    <row r="118" spans="1:11" ht="30" x14ac:dyDescent="0.25">
      <c r="A118" s="276" t="s">
        <v>603</v>
      </c>
      <c r="B118" s="277" t="s">
        <v>357</v>
      </c>
      <c r="C118" s="278" t="s">
        <v>545</v>
      </c>
      <c r="D118" s="278" t="s">
        <v>591</v>
      </c>
      <c r="E118" s="278"/>
      <c r="F118" s="279" t="s">
        <v>557</v>
      </c>
      <c r="G118" s="279" t="s">
        <v>557</v>
      </c>
      <c r="H118" s="279" t="s">
        <v>557</v>
      </c>
      <c r="I118" s="279"/>
      <c r="J118" s="279"/>
      <c r="K118" s="287"/>
    </row>
    <row r="119" spans="1:11" ht="30" x14ac:dyDescent="0.25">
      <c r="A119" s="276" t="s">
        <v>603</v>
      </c>
      <c r="B119" s="277" t="s">
        <v>367</v>
      </c>
      <c r="C119" s="278" t="s">
        <v>545</v>
      </c>
      <c r="D119" s="278" t="s">
        <v>591</v>
      </c>
      <c r="E119" s="278"/>
      <c r="F119" s="279" t="s">
        <v>557</v>
      </c>
      <c r="G119" s="279" t="s">
        <v>557</v>
      </c>
      <c r="H119" s="279" t="s">
        <v>557</v>
      </c>
      <c r="I119" s="279"/>
      <c r="J119" s="279"/>
      <c r="K119" s="287"/>
    </row>
    <row r="120" spans="1:11" ht="30" x14ac:dyDescent="0.25">
      <c r="A120" s="276" t="s">
        <v>603</v>
      </c>
      <c r="B120" s="277" t="s">
        <v>562</v>
      </c>
      <c r="C120" s="278" t="s">
        <v>545</v>
      </c>
      <c r="D120" s="278" t="s">
        <v>591</v>
      </c>
      <c r="E120" s="278"/>
      <c r="F120" s="279" t="s">
        <v>557</v>
      </c>
      <c r="G120" s="279" t="s">
        <v>557</v>
      </c>
      <c r="H120" s="279" t="s">
        <v>557</v>
      </c>
      <c r="I120" s="279"/>
      <c r="J120" s="279"/>
      <c r="K120" s="287"/>
    </row>
    <row r="121" spans="1:11" ht="30" x14ac:dyDescent="0.25">
      <c r="A121" s="276" t="s">
        <v>603</v>
      </c>
      <c r="B121" s="277" t="s">
        <v>369</v>
      </c>
      <c r="C121" s="278" t="s">
        <v>545</v>
      </c>
      <c r="D121" s="278" t="s">
        <v>591</v>
      </c>
      <c r="E121" s="278"/>
      <c r="F121" s="279" t="s">
        <v>557</v>
      </c>
      <c r="G121" s="279" t="s">
        <v>557</v>
      </c>
      <c r="H121" s="279" t="s">
        <v>557</v>
      </c>
      <c r="I121" s="279"/>
      <c r="J121" s="279"/>
      <c r="K121" s="287"/>
    </row>
    <row r="122" spans="1:11" ht="30" x14ac:dyDescent="0.25">
      <c r="A122" s="276" t="s">
        <v>603</v>
      </c>
      <c r="B122" s="277" t="s">
        <v>370</v>
      </c>
      <c r="C122" s="278" t="s">
        <v>545</v>
      </c>
      <c r="D122" s="278" t="s">
        <v>591</v>
      </c>
      <c r="E122" s="278"/>
      <c r="F122" s="279" t="s">
        <v>557</v>
      </c>
      <c r="G122" s="279" t="s">
        <v>557</v>
      </c>
      <c r="H122" s="279" t="s">
        <v>557</v>
      </c>
      <c r="I122" s="279"/>
      <c r="J122" s="279"/>
      <c r="K122" s="287"/>
    </row>
    <row r="123" spans="1:11" ht="30" x14ac:dyDescent="0.25">
      <c r="A123" s="276" t="s">
        <v>603</v>
      </c>
      <c r="B123" s="277" t="s">
        <v>604</v>
      </c>
      <c r="C123" s="278" t="s">
        <v>556</v>
      </c>
      <c r="D123" s="278" t="s">
        <v>564</v>
      </c>
      <c r="E123" s="278"/>
      <c r="F123" s="279"/>
      <c r="G123" s="279"/>
      <c r="H123" s="279"/>
      <c r="I123" s="279"/>
      <c r="J123" s="279" t="s">
        <v>557</v>
      </c>
      <c r="K123" s="287"/>
    </row>
    <row r="124" spans="1:11" ht="30" x14ac:dyDescent="0.25">
      <c r="A124" s="276" t="s">
        <v>603</v>
      </c>
      <c r="B124" s="277" t="s">
        <v>374</v>
      </c>
      <c r="C124" s="278" t="s">
        <v>545</v>
      </c>
      <c r="D124" s="278" t="s">
        <v>591</v>
      </c>
      <c r="E124" s="278"/>
      <c r="F124" s="279" t="s">
        <v>557</v>
      </c>
      <c r="G124" s="279" t="s">
        <v>557</v>
      </c>
      <c r="H124" s="279" t="s">
        <v>557</v>
      </c>
      <c r="I124" s="279"/>
      <c r="J124" s="279"/>
      <c r="K124" s="287"/>
    </row>
    <row r="125" spans="1:11" ht="30" x14ac:dyDescent="0.25">
      <c r="A125" s="276" t="s">
        <v>603</v>
      </c>
      <c r="B125" s="277" t="s">
        <v>371</v>
      </c>
      <c r="C125" s="278" t="s">
        <v>545</v>
      </c>
      <c r="D125" s="278" t="s">
        <v>591</v>
      </c>
      <c r="E125" s="278"/>
      <c r="F125" s="279" t="s">
        <v>557</v>
      </c>
      <c r="G125" s="279" t="s">
        <v>557</v>
      </c>
      <c r="H125" s="279" t="s">
        <v>557</v>
      </c>
      <c r="I125" s="279"/>
      <c r="J125" s="279"/>
      <c r="K125" s="287"/>
    </row>
    <row r="126" spans="1:11" ht="30" x14ac:dyDescent="0.25">
      <c r="A126" s="276" t="s">
        <v>603</v>
      </c>
      <c r="B126" s="277" t="s">
        <v>372</v>
      </c>
      <c r="C126" s="278" t="s">
        <v>545</v>
      </c>
      <c r="D126" s="278" t="s">
        <v>591</v>
      </c>
      <c r="E126" s="278"/>
      <c r="F126" s="279" t="s">
        <v>557</v>
      </c>
      <c r="G126" s="279" t="s">
        <v>557</v>
      </c>
      <c r="H126" s="279" t="s">
        <v>557</v>
      </c>
      <c r="I126" s="279"/>
      <c r="J126" s="279"/>
      <c r="K126" s="287"/>
    </row>
    <row r="127" spans="1:11" ht="30" x14ac:dyDescent="0.25">
      <c r="A127" s="276" t="s">
        <v>603</v>
      </c>
      <c r="B127" s="277" t="s">
        <v>373</v>
      </c>
      <c r="C127" s="278" t="s">
        <v>545</v>
      </c>
      <c r="D127" s="278" t="s">
        <v>591</v>
      </c>
      <c r="E127" s="278"/>
      <c r="F127" s="279" t="s">
        <v>557</v>
      </c>
      <c r="G127" s="279" t="s">
        <v>557</v>
      </c>
      <c r="H127" s="279" t="s">
        <v>557</v>
      </c>
      <c r="I127" s="279"/>
      <c r="J127" s="279"/>
      <c r="K127" s="287"/>
    </row>
    <row r="128" spans="1:11" ht="21" x14ac:dyDescent="0.25">
      <c r="A128" s="274" t="s">
        <v>605</v>
      </c>
      <c r="B128" s="285"/>
      <c r="C128" s="274"/>
      <c r="D128" s="274"/>
      <c r="E128" s="274"/>
      <c r="F128" s="286"/>
      <c r="G128" s="286"/>
      <c r="H128" s="286"/>
      <c r="I128" s="286"/>
      <c r="J128" s="286"/>
      <c r="K128" s="287"/>
    </row>
    <row r="129" spans="1:11" ht="21" x14ac:dyDescent="0.25">
      <c r="A129" s="276" t="s">
        <v>605</v>
      </c>
      <c r="B129" s="277" t="s">
        <v>606</v>
      </c>
      <c r="C129" s="278" t="s">
        <v>560</v>
      </c>
      <c r="D129" s="278" t="s">
        <v>592</v>
      </c>
      <c r="E129" s="278" t="s">
        <v>607</v>
      </c>
      <c r="F129" s="279" t="s">
        <v>557</v>
      </c>
      <c r="G129" s="279" t="s">
        <v>557</v>
      </c>
      <c r="H129" s="279" t="s">
        <v>557</v>
      </c>
      <c r="I129" s="279"/>
      <c r="J129" s="279"/>
      <c r="K129" s="275"/>
    </row>
    <row r="130" spans="1:11" ht="21" x14ac:dyDescent="0.25">
      <c r="A130" s="276" t="s">
        <v>605</v>
      </c>
      <c r="B130" s="277" t="s">
        <v>608</v>
      </c>
      <c r="C130" s="278" t="s">
        <v>560</v>
      </c>
      <c r="D130" s="278" t="s">
        <v>592</v>
      </c>
      <c r="E130" s="278"/>
      <c r="F130" s="279" t="s">
        <v>557</v>
      </c>
      <c r="G130" s="279" t="s">
        <v>557</v>
      </c>
      <c r="H130" s="279" t="s">
        <v>557</v>
      </c>
      <c r="I130" s="279"/>
      <c r="J130" s="279"/>
      <c r="K130" s="275"/>
    </row>
    <row r="131" spans="1:11" ht="21" x14ac:dyDescent="0.25">
      <c r="A131" s="276" t="s">
        <v>605</v>
      </c>
      <c r="B131" s="277" t="s">
        <v>609</v>
      </c>
      <c r="C131" s="278" t="s">
        <v>556</v>
      </c>
      <c r="D131" s="278"/>
      <c r="E131" s="278"/>
      <c r="F131" s="279"/>
      <c r="G131" s="279"/>
      <c r="H131" s="279"/>
      <c r="I131" s="279"/>
      <c r="J131" s="279" t="s">
        <v>557</v>
      </c>
      <c r="K131" s="275"/>
    </row>
    <row r="132" spans="1:11" ht="21" x14ac:dyDescent="0.25">
      <c r="A132" s="276" t="s">
        <v>605</v>
      </c>
      <c r="B132" s="277" t="s">
        <v>610</v>
      </c>
      <c r="C132" s="278" t="s">
        <v>560</v>
      </c>
      <c r="D132" s="278" t="s">
        <v>592</v>
      </c>
      <c r="E132" s="278" t="s">
        <v>607</v>
      </c>
      <c r="F132" s="279" t="s">
        <v>557</v>
      </c>
      <c r="G132" s="279"/>
      <c r="H132" s="279"/>
      <c r="I132" s="279" t="s">
        <v>557</v>
      </c>
      <c r="J132" s="279"/>
      <c r="K132" s="275"/>
    </row>
    <row r="133" spans="1:11" ht="21" x14ac:dyDescent="0.25">
      <c r="A133" s="276" t="s">
        <v>605</v>
      </c>
      <c r="B133" s="277" t="s">
        <v>301</v>
      </c>
      <c r="C133" s="278" t="s">
        <v>560</v>
      </c>
      <c r="D133" s="278" t="s">
        <v>592</v>
      </c>
      <c r="E133" s="278"/>
      <c r="F133" s="279" t="s">
        <v>557</v>
      </c>
      <c r="G133" s="279"/>
      <c r="H133" s="279"/>
      <c r="I133" s="279" t="s">
        <v>557</v>
      </c>
      <c r="J133" s="279"/>
      <c r="K133" s="275"/>
    </row>
    <row r="134" spans="1:11" ht="21" x14ac:dyDescent="0.25">
      <c r="A134" s="276" t="s">
        <v>605</v>
      </c>
      <c r="B134" s="277" t="s">
        <v>611</v>
      </c>
      <c r="C134" s="278" t="s">
        <v>564</v>
      </c>
      <c r="D134" s="278" t="s">
        <v>556</v>
      </c>
      <c r="E134" s="278"/>
      <c r="F134" s="279"/>
      <c r="G134" s="279"/>
      <c r="H134" s="279"/>
      <c r="I134" s="279"/>
      <c r="J134" s="279" t="s">
        <v>557</v>
      </c>
      <c r="K134" s="275"/>
    </row>
    <row r="135" spans="1:11" ht="21" x14ac:dyDescent="0.25">
      <c r="A135" s="276" t="s">
        <v>605</v>
      </c>
      <c r="B135" s="277" t="s">
        <v>612</v>
      </c>
      <c r="C135" s="278" t="s">
        <v>560</v>
      </c>
      <c r="D135" s="278" t="s">
        <v>592</v>
      </c>
      <c r="E135" s="278"/>
      <c r="F135" s="279" t="s">
        <v>557</v>
      </c>
      <c r="G135" s="279" t="s">
        <v>557</v>
      </c>
      <c r="H135" s="279" t="s">
        <v>557</v>
      </c>
      <c r="I135" s="279"/>
      <c r="J135" s="279"/>
      <c r="K135" s="275"/>
    </row>
    <row r="136" spans="1:11" ht="21" x14ac:dyDescent="0.25">
      <c r="A136" s="276" t="s">
        <v>605</v>
      </c>
      <c r="B136" s="277" t="s">
        <v>290</v>
      </c>
      <c r="C136" s="278" t="s">
        <v>560</v>
      </c>
      <c r="D136" s="278" t="s">
        <v>592</v>
      </c>
      <c r="E136" s="278"/>
      <c r="F136" s="279" t="s">
        <v>557</v>
      </c>
      <c r="G136" s="279" t="s">
        <v>557</v>
      </c>
      <c r="H136" s="279" t="s">
        <v>557</v>
      </c>
      <c r="I136" s="279"/>
      <c r="J136" s="279"/>
      <c r="K136" s="275"/>
    </row>
    <row r="137" spans="1:11" ht="21" x14ac:dyDescent="0.25">
      <c r="A137" s="281" t="s">
        <v>605</v>
      </c>
      <c r="B137" s="281" t="s">
        <v>304</v>
      </c>
      <c r="C137" s="282" t="s">
        <v>556</v>
      </c>
      <c r="D137" s="282"/>
      <c r="E137" s="282"/>
      <c r="F137" s="283"/>
      <c r="G137" s="283"/>
      <c r="H137" s="283"/>
      <c r="I137" s="283"/>
      <c r="J137" s="283" t="s">
        <v>557</v>
      </c>
      <c r="K137" s="284"/>
    </row>
    <row r="138" spans="1:11" ht="21" x14ac:dyDescent="0.25">
      <c r="A138" s="276" t="s">
        <v>605</v>
      </c>
      <c r="B138" s="277" t="s">
        <v>282</v>
      </c>
      <c r="C138" s="278" t="s">
        <v>556</v>
      </c>
      <c r="D138" s="278"/>
      <c r="E138" s="278"/>
      <c r="F138" s="279"/>
      <c r="G138" s="279"/>
      <c r="H138" s="279"/>
      <c r="I138" s="279"/>
      <c r="J138" s="279" t="s">
        <v>557</v>
      </c>
      <c r="K138" s="275"/>
    </row>
    <row r="139" spans="1:11" ht="21" x14ac:dyDescent="0.25">
      <c r="A139" s="281" t="s">
        <v>605</v>
      </c>
      <c r="B139" s="281" t="s">
        <v>613</v>
      </c>
      <c r="C139" s="282" t="s">
        <v>560</v>
      </c>
      <c r="D139" s="282" t="s">
        <v>592</v>
      </c>
      <c r="E139" s="282"/>
      <c r="F139" s="283" t="s">
        <v>557</v>
      </c>
      <c r="G139" s="283" t="s">
        <v>557</v>
      </c>
      <c r="H139" s="283" t="s">
        <v>557</v>
      </c>
      <c r="I139" s="283"/>
      <c r="J139" s="283"/>
      <c r="K139" s="284"/>
    </row>
    <row r="140" spans="1:11" ht="21" x14ac:dyDescent="0.25">
      <c r="A140" s="276" t="s">
        <v>605</v>
      </c>
      <c r="B140" s="277" t="s">
        <v>614</v>
      </c>
      <c r="C140" s="278" t="s">
        <v>560</v>
      </c>
      <c r="D140" s="278" t="s">
        <v>592</v>
      </c>
      <c r="E140" s="278"/>
      <c r="F140" s="279" t="s">
        <v>557</v>
      </c>
      <c r="G140" s="279" t="s">
        <v>557</v>
      </c>
      <c r="H140" s="279" t="s">
        <v>557</v>
      </c>
      <c r="I140" s="279"/>
      <c r="J140" s="279"/>
      <c r="K140" s="275"/>
    </row>
    <row r="141" spans="1:11" ht="21" x14ac:dyDescent="0.25">
      <c r="A141" s="276" t="s">
        <v>605</v>
      </c>
      <c r="B141" s="277" t="s">
        <v>300</v>
      </c>
      <c r="C141" s="278" t="s">
        <v>560</v>
      </c>
      <c r="D141" s="278" t="s">
        <v>592</v>
      </c>
      <c r="E141" s="278"/>
      <c r="F141" s="279" t="s">
        <v>557</v>
      </c>
      <c r="G141" s="279" t="s">
        <v>557</v>
      </c>
      <c r="H141" s="279" t="s">
        <v>557</v>
      </c>
      <c r="I141" s="279"/>
      <c r="J141" s="279"/>
      <c r="K141" s="275"/>
    </row>
    <row r="142" spans="1:11" ht="21" x14ac:dyDescent="0.25">
      <c r="A142" s="276" t="s">
        <v>605</v>
      </c>
      <c r="B142" s="277" t="s">
        <v>615</v>
      </c>
      <c r="C142" s="278" t="s">
        <v>560</v>
      </c>
      <c r="D142" s="278" t="s">
        <v>592</v>
      </c>
      <c r="E142" s="278"/>
      <c r="F142" s="279" t="s">
        <v>557</v>
      </c>
      <c r="G142" s="279" t="s">
        <v>557</v>
      </c>
      <c r="H142" s="279" t="s">
        <v>557</v>
      </c>
      <c r="I142" s="279"/>
      <c r="J142" s="279"/>
      <c r="K142" s="275"/>
    </row>
    <row r="143" spans="1:11" ht="21" x14ac:dyDescent="0.25">
      <c r="A143" s="276" t="s">
        <v>605</v>
      </c>
      <c r="B143" s="277" t="s">
        <v>616</v>
      </c>
      <c r="C143" s="278" t="s">
        <v>560</v>
      </c>
      <c r="D143" s="278" t="s">
        <v>592</v>
      </c>
      <c r="E143" s="278"/>
      <c r="F143" s="279" t="s">
        <v>557</v>
      </c>
      <c r="G143" s="279" t="s">
        <v>557</v>
      </c>
      <c r="H143" s="279" t="s">
        <v>557</v>
      </c>
      <c r="I143" s="279"/>
      <c r="J143" s="279"/>
      <c r="K143" s="275"/>
    </row>
    <row r="144" spans="1:11" ht="30" x14ac:dyDescent="0.25">
      <c r="A144" s="274" t="s">
        <v>617</v>
      </c>
      <c r="B144" s="285"/>
      <c r="C144" s="274"/>
      <c r="D144" s="274"/>
      <c r="E144" s="274"/>
      <c r="F144" s="286"/>
      <c r="G144" s="286"/>
      <c r="H144" s="286"/>
      <c r="I144" s="286"/>
      <c r="J144" s="286"/>
      <c r="K144" s="275"/>
    </row>
    <row r="145" spans="1:11" ht="30" x14ac:dyDescent="0.25">
      <c r="A145" s="276" t="s">
        <v>617</v>
      </c>
      <c r="B145" s="288" t="s">
        <v>618</v>
      </c>
      <c r="C145" s="278" t="s">
        <v>556</v>
      </c>
      <c r="D145" s="278" t="s">
        <v>545</v>
      </c>
      <c r="E145" s="278"/>
      <c r="F145" s="279"/>
      <c r="G145" s="279"/>
      <c r="H145" s="279"/>
      <c r="I145" s="279"/>
      <c r="J145" s="279" t="s">
        <v>557</v>
      </c>
      <c r="K145" s="275"/>
    </row>
    <row r="146" spans="1:11" ht="30" x14ac:dyDescent="0.25">
      <c r="A146" s="276" t="s">
        <v>617</v>
      </c>
      <c r="B146" s="288" t="s">
        <v>619</v>
      </c>
      <c r="C146" s="278" t="s">
        <v>560</v>
      </c>
      <c r="D146" s="278" t="s">
        <v>545</v>
      </c>
      <c r="E146" s="278"/>
      <c r="F146" s="279" t="s">
        <v>557</v>
      </c>
      <c r="G146" s="279" t="s">
        <v>557</v>
      </c>
      <c r="H146" s="279" t="s">
        <v>557</v>
      </c>
      <c r="I146" s="279"/>
      <c r="J146" s="279"/>
      <c r="K146" s="275"/>
    </row>
    <row r="147" spans="1:11" ht="30" x14ac:dyDescent="0.25">
      <c r="A147" s="276" t="s">
        <v>617</v>
      </c>
      <c r="B147" s="288" t="s">
        <v>620</v>
      </c>
      <c r="C147" s="278" t="s">
        <v>560</v>
      </c>
      <c r="D147" s="278" t="s">
        <v>545</v>
      </c>
      <c r="E147" s="278" t="s">
        <v>592</v>
      </c>
      <c r="F147" s="279" t="s">
        <v>557</v>
      </c>
      <c r="G147" s="279" t="s">
        <v>557</v>
      </c>
      <c r="H147" s="279" t="s">
        <v>557</v>
      </c>
      <c r="I147" s="279"/>
      <c r="J147" s="279"/>
      <c r="K147" s="275"/>
    </row>
    <row r="148" spans="1:11" ht="30" x14ac:dyDescent="0.25">
      <c r="A148" s="276" t="s">
        <v>617</v>
      </c>
      <c r="B148" s="288" t="s">
        <v>621</v>
      </c>
      <c r="C148" s="278" t="s">
        <v>560</v>
      </c>
      <c r="D148" s="278" t="s">
        <v>545</v>
      </c>
      <c r="E148" s="278" t="s">
        <v>592</v>
      </c>
      <c r="F148" s="279" t="s">
        <v>557</v>
      </c>
      <c r="G148" s="279" t="s">
        <v>557</v>
      </c>
      <c r="H148" s="279" t="s">
        <v>557</v>
      </c>
      <c r="I148" s="279"/>
      <c r="J148" s="279"/>
      <c r="K148" s="275"/>
    </row>
    <row r="149" spans="1:11" ht="30" x14ac:dyDescent="0.25">
      <c r="A149" s="276" t="s">
        <v>617</v>
      </c>
      <c r="B149" s="288" t="s">
        <v>622</v>
      </c>
      <c r="C149" s="278" t="s">
        <v>556</v>
      </c>
      <c r="D149" s="278" t="s">
        <v>545</v>
      </c>
      <c r="E149" s="278"/>
      <c r="F149" s="279"/>
      <c r="G149" s="279"/>
      <c r="H149" s="279"/>
      <c r="I149" s="279"/>
      <c r="J149" s="279" t="s">
        <v>557</v>
      </c>
      <c r="K149" s="275"/>
    </row>
    <row r="150" spans="1:11" ht="21" x14ac:dyDescent="0.25">
      <c r="A150" s="274" t="s">
        <v>623</v>
      </c>
      <c r="B150" s="285"/>
      <c r="C150" s="274"/>
      <c r="D150" s="274"/>
      <c r="E150" s="274"/>
      <c r="F150" s="286"/>
      <c r="G150" s="286"/>
      <c r="H150" s="286"/>
      <c r="I150" s="286"/>
      <c r="J150" s="286"/>
      <c r="K150" s="275"/>
    </row>
    <row r="151" spans="1:11" ht="21" x14ac:dyDescent="0.25">
      <c r="A151" s="276" t="s">
        <v>623</v>
      </c>
      <c r="B151" s="277" t="s">
        <v>624</v>
      </c>
      <c r="C151" s="278" t="s">
        <v>560</v>
      </c>
      <c r="D151" s="278" t="s">
        <v>592</v>
      </c>
      <c r="E151" s="278"/>
      <c r="F151" s="279" t="s">
        <v>557</v>
      </c>
      <c r="G151" s="279" t="s">
        <v>557</v>
      </c>
      <c r="H151" s="279" t="s">
        <v>557</v>
      </c>
      <c r="I151" s="279"/>
      <c r="J151" s="279"/>
      <c r="K151" s="275"/>
    </row>
    <row r="152" spans="1:11" ht="21" x14ac:dyDescent="0.25">
      <c r="A152" s="276" t="s">
        <v>623</v>
      </c>
      <c r="B152" s="277" t="s">
        <v>625</v>
      </c>
      <c r="C152" s="278" t="s">
        <v>560</v>
      </c>
      <c r="D152" s="278" t="s">
        <v>592</v>
      </c>
      <c r="E152" s="278"/>
      <c r="F152" s="279" t="s">
        <v>557</v>
      </c>
      <c r="G152" s="279" t="s">
        <v>557</v>
      </c>
      <c r="H152" s="279" t="s">
        <v>557</v>
      </c>
      <c r="I152" s="279"/>
      <c r="J152" s="279"/>
      <c r="K152" s="275"/>
    </row>
    <row r="153" spans="1:11" ht="21" x14ac:dyDescent="0.25">
      <c r="A153" s="276" t="s">
        <v>623</v>
      </c>
      <c r="B153" s="277" t="s">
        <v>626</v>
      </c>
      <c r="C153" s="278" t="s">
        <v>560</v>
      </c>
      <c r="D153" s="278" t="s">
        <v>592</v>
      </c>
      <c r="E153" s="278"/>
      <c r="F153" s="279" t="s">
        <v>557</v>
      </c>
      <c r="G153" s="279" t="s">
        <v>557</v>
      </c>
      <c r="H153" s="279" t="s">
        <v>557</v>
      </c>
      <c r="I153" s="279" t="s">
        <v>557</v>
      </c>
      <c r="J153" s="279"/>
      <c r="K153" s="275"/>
    </row>
    <row r="154" spans="1:11" ht="21" x14ac:dyDescent="0.25">
      <c r="A154" s="276" t="s">
        <v>623</v>
      </c>
      <c r="B154" s="277" t="s">
        <v>627</v>
      </c>
      <c r="C154" s="278" t="s">
        <v>560</v>
      </c>
      <c r="D154" s="278" t="s">
        <v>592</v>
      </c>
      <c r="E154" s="278"/>
      <c r="F154" s="279" t="s">
        <v>557</v>
      </c>
      <c r="G154" s="279" t="s">
        <v>557</v>
      </c>
      <c r="H154" s="279" t="s">
        <v>557</v>
      </c>
      <c r="I154" s="279" t="s">
        <v>557</v>
      </c>
      <c r="J154" s="279"/>
      <c r="K154" s="275"/>
    </row>
    <row r="155" spans="1:11" ht="21" x14ac:dyDescent="0.25">
      <c r="A155" s="276" t="s">
        <v>623</v>
      </c>
      <c r="B155" s="277" t="s">
        <v>628</v>
      </c>
      <c r="C155" s="278" t="s">
        <v>564</v>
      </c>
      <c r="D155" s="278" t="s">
        <v>556</v>
      </c>
      <c r="E155" s="278"/>
      <c r="F155" s="279"/>
      <c r="G155" s="279"/>
      <c r="H155" s="279"/>
      <c r="I155" s="279"/>
      <c r="J155" s="279" t="s">
        <v>557</v>
      </c>
      <c r="K155" s="275"/>
    </row>
    <row r="156" spans="1:11" ht="21" x14ac:dyDescent="0.25">
      <c r="A156" s="276" t="s">
        <v>623</v>
      </c>
      <c r="B156" s="277" t="s">
        <v>629</v>
      </c>
      <c r="C156" s="278" t="s">
        <v>556</v>
      </c>
      <c r="D156" s="278"/>
      <c r="E156" s="278"/>
      <c r="F156" s="279"/>
      <c r="G156" s="279"/>
      <c r="H156" s="279"/>
      <c r="I156" s="279"/>
      <c r="J156" s="279" t="s">
        <v>557</v>
      </c>
      <c r="K156" s="275"/>
    </row>
    <row r="157" spans="1:11" ht="21" x14ac:dyDescent="0.25">
      <c r="A157" s="276" t="s">
        <v>623</v>
      </c>
      <c r="B157" s="277" t="s">
        <v>630</v>
      </c>
      <c r="C157" s="278" t="s">
        <v>556</v>
      </c>
      <c r="D157" s="278"/>
      <c r="E157" s="278"/>
      <c r="F157" s="279"/>
      <c r="G157" s="279"/>
      <c r="H157" s="279"/>
      <c r="I157" s="279"/>
      <c r="J157" s="279" t="s">
        <v>557</v>
      </c>
      <c r="K157" s="275"/>
    </row>
    <row r="158" spans="1:11" ht="21" x14ac:dyDescent="0.25">
      <c r="A158" s="274" t="s">
        <v>631</v>
      </c>
      <c r="B158" s="274"/>
      <c r="C158" s="274"/>
      <c r="D158" s="274"/>
      <c r="E158" s="274"/>
      <c r="F158" s="286"/>
      <c r="G158" s="286"/>
      <c r="H158" s="286"/>
      <c r="I158" s="286"/>
      <c r="J158" s="286"/>
      <c r="K158" s="275"/>
    </row>
    <row r="159" spans="1:11" ht="45" x14ac:dyDescent="0.25">
      <c r="A159" s="276" t="s">
        <v>631</v>
      </c>
      <c r="B159" s="277" t="s">
        <v>632</v>
      </c>
      <c r="C159" s="289" t="s">
        <v>547</v>
      </c>
      <c r="D159" s="289" t="s">
        <v>633</v>
      </c>
      <c r="E159" s="289" t="s">
        <v>634</v>
      </c>
      <c r="F159" s="279" t="s">
        <v>557</v>
      </c>
      <c r="G159" s="279"/>
      <c r="H159" s="279"/>
      <c r="I159" s="279" t="s">
        <v>557</v>
      </c>
      <c r="J159" s="279"/>
      <c r="K159" s="275"/>
    </row>
    <row r="160" spans="1:11" ht="21" x14ac:dyDescent="0.25">
      <c r="A160" s="274" t="s">
        <v>635</v>
      </c>
      <c r="B160" s="285"/>
      <c r="C160" s="274"/>
      <c r="D160" s="274"/>
      <c r="E160" s="274"/>
      <c r="F160" s="286"/>
      <c r="G160" s="286"/>
      <c r="H160" s="286"/>
      <c r="I160" s="286"/>
      <c r="J160" s="286"/>
      <c r="K160" s="275"/>
    </row>
    <row r="161" spans="1:11" ht="32.25" customHeight="1" x14ac:dyDescent="0.25">
      <c r="A161" s="276" t="s">
        <v>635</v>
      </c>
      <c r="B161" s="287" t="s">
        <v>636</v>
      </c>
      <c r="C161" s="290"/>
      <c r="D161" s="290"/>
      <c r="E161" s="290"/>
      <c r="F161" s="279" t="s">
        <v>557</v>
      </c>
      <c r="G161" s="279" t="s">
        <v>557</v>
      </c>
      <c r="H161" s="279" t="s">
        <v>557</v>
      </c>
      <c r="I161" s="279"/>
      <c r="J161" s="279"/>
      <c r="K161" s="275"/>
    </row>
    <row r="162" spans="1:11" ht="45" x14ac:dyDescent="0.25">
      <c r="A162" s="274" t="s">
        <v>172</v>
      </c>
      <c r="B162" s="285"/>
      <c r="C162" s="274"/>
      <c r="D162" s="274"/>
      <c r="E162" s="274"/>
      <c r="F162" s="286"/>
      <c r="G162" s="286"/>
      <c r="H162" s="286"/>
      <c r="I162" s="286"/>
      <c r="J162" s="286"/>
      <c r="K162" s="275"/>
    </row>
    <row r="163" spans="1:11" ht="45" x14ac:dyDescent="0.25">
      <c r="A163" s="276" t="s">
        <v>172</v>
      </c>
      <c r="B163" s="277" t="s">
        <v>637</v>
      </c>
      <c r="C163" s="289" t="s">
        <v>560</v>
      </c>
      <c r="D163" s="278" t="s">
        <v>545</v>
      </c>
      <c r="E163" s="289" t="s">
        <v>592</v>
      </c>
      <c r="F163" s="279" t="s">
        <v>557</v>
      </c>
      <c r="G163" s="279" t="s">
        <v>557</v>
      </c>
      <c r="H163" s="279"/>
      <c r="I163" s="279"/>
      <c r="J163" s="279"/>
      <c r="K163" s="275"/>
    </row>
  </sheetData>
  <customSheetViews>
    <customSheetView guid="{B402A475-D727-4D11-A715-5754AF9248F6}" scale="60" fitToPage="1" topLeftCell="A77">
      <selection activeCell="H173" sqref="H173"/>
      <pageMargins left="0.70078740157480324" right="0.70078740157480324" top="0.75196850393700787" bottom="0.75196850393700787" header="0.3" footer="0.3"/>
      <pageSetup paperSize="9" scale="50" fitToHeight="0" orientation="landscape" useFirstPageNumber="1"/>
    </customSheetView>
  </customSheetViews>
  <pageMargins left="0.70078740157480324" right="0.70078740157480324" top="0.75196850393700787" bottom="0.75196850393700787" header="0.3" footer="0.3"/>
  <pageSetup paperSize="9" scale="50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Лист1</vt:lpstr>
      <vt:lpstr>Перечень сроки источники</vt:lpstr>
      <vt:lpstr>справочники</vt:lpstr>
      <vt:lpstr>справочник по ФОИВ</vt:lpstr>
      <vt:lpstr>Лист3</vt:lpstr>
      <vt:lpstr>Лист2</vt:lpstr>
      <vt:lpstr>Характеристика мероприятий</vt:lpstr>
      <vt:lpstr>справочник виды объектов СОСТ</vt:lpstr>
      <vt:lpstr>'Перечень сроки источники'!Print_Titles</vt:lpstr>
      <vt:lpstr>'Характеристика мероприятий'!Print_Titles</vt:lpstr>
      <vt:lpstr>'Перечень сроки источники'!Область_печати</vt:lpstr>
      <vt:lpstr>'Характеристика мероприятий'!Область_печати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Алексеенко Наталья Владимировна</dc:creator>
  <cp:lastModifiedBy>Максименко Максим Владимирович</cp:lastModifiedBy>
  <cp:revision>41</cp:revision>
  <dcterms:created xsi:type="dcterms:W3CDTF">2025-02-28T19:25:00Z</dcterms:created>
  <dcterms:modified xsi:type="dcterms:W3CDTF">2025-04-29T12:29:45Z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E3F3AE772C994663A6F63208BACA1555_13</vt:lpwstr>
  </property>
  <property fmtid="{D5CDD505-2E9C-101B-9397-08002B2CF9AE}" pid="3" name="KSOProductBuildVer">
    <vt:lpwstr>1049-12.2.0.20326</vt:lpwstr>
  </property>
</Properties>
</file>