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c\econ\6 ДОКЛАДЫ ГЛАВЫ\ДОКЛАД главы за 2025 год\1 полугодие 2025 года\"/>
    </mc:Choice>
  </mc:AlternateContent>
  <bookViews>
    <workbookView xWindow="0" yWindow="0" windowWidth="18300" windowHeight="10965"/>
  </bookViews>
  <sheets>
    <sheet name="Лист 1" sheetId="1" r:id="rId1"/>
  </sheets>
  <definedNames>
    <definedName name="_xlnm._FilterDatabase" localSheetId="0" hidden="1">'Лист 1'!$A$3:$O$162</definedName>
    <definedName name="_xlnm.Print_Titles" localSheetId="0">'Лист 1'!$3:$3</definedName>
  </definedNames>
  <calcPr calcId="162913"/>
</workbook>
</file>

<file path=xl/calcChain.xml><?xml version="1.0" encoding="utf-8"?>
<calcChain xmlns="http://schemas.openxmlformats.org/spreadsheetml/2006/main">
  <c r="L153" i="1" l="1"/>
  <c r="L151" i="1"/>
  <c r="L148" i="1"/>
  <c r="L146" i="1"/>
  <c r="L142" i="1"/>
  <c r="L139" i="1"/>
  <c r="L83" i="1" l="1"/>
  <c r="M83" i="1"/>
  <c r="L85" i="1"/>
  <c r="M86" i="1"/>
  <c r="M85" i="1" s="1"/>
  <c r="M87" i="1"/>
  <c r="L131" i="1" l="1"/>
  <c r="K83" i="1" l="1"/>
  <c r="K107" i="1"/>
  <c r="J107" i="1"/>
  <c r="K4" i="1"/>
  <c r="K9" i="1"/>
  <c r="K7" i="1" s="1"/>
  <c r="K10" i="1"/>
  <c r="K14" i="1"/>
  <c r="K85" i="1"/>
  <c r="K113" i="1"/>
  <c r="M9" i="1" l="1"/>
  <c r="L9" i="1"/>
  <c r="M79" i="1" l="1"/>
  <c r="L79" i="1"/>
  <c r="M124" i="1" l="1"/>
  <c r="L124" i="1"/>
  <c r="M53" i="1"/>
  <c r="L53" i="1"/>
  <c r="K150" i="1" l="1"/>
  <c r="M4" i="1" l="1"/>
  <c r="L4" i="1"/>
  <c r="M7" i="1"/>
  <c r="L7" i="1"/>
  <c r="I114" i="1" l="1"/>
  <c r="I113" i="1"/>
  <c r="I107" i="1"/>
  <c r="I83" i="1"/>
  <c r="I11" i="1"/>
  <c r="I9" i="1"/>
  <c r="I7" i="1" s="1"/>
  <c r="I4" i="1"/>
  <c r="H79" i="1" l="1"/>
</calcChain>
</file>

<file path=xl/sharedStrings.xml><?xml version="1.0" encoding="utf-8"?>
<sst xmlns="http://schemas.openxmlformats.org/spreadsheetml/2006/main" count="687" uniqueCount="399">
  <si>
    <t>Наименование раздела</t>
  </si>
  <si>
    <t>Наименование показателей</t>
  </si>
  <si>
    <t>Единицы измерения</t>
  </si>
  <si>
    <t>Номер в докладе</t>
  </si>
  <si>
    <t>Экономическое развитие</t>
  </si>
  <si>
    <t>Число субъектов малого и среднего предпринимательства в расчете на 10 тыс. человек населения</t>
  </si>
  <si>
    <t>Единица</t>
  </si>
  <si>
    <t>1</t>
  </si>
  <si>
    <t>Количество субъектов малого и среднего предпринимательства (на конец года)</t>
  </si>
  <si>
    <t>1.1</t>
  </si>
  <si>
    <t>Среднегодовая численность постоянного населения</t>
  </si>
  <si>
    <t>Человек</t>
  </si>
  <si>
    <t>1.2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</si>
  <si>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</si>
  <si>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Процент</t>
  </si>
  <si>
    <t>2</t>
  </si>
  <si>
    <t>Среднесписочная численность работников (без внешних совместителей) малых и средних предприятий</t>
  </si>
  <si>
    <t>2.1</t>
  </si>
  <si>
    <t>Среднесписочная численность работников (без внешних совместителей) всех предприятий и организаций</t>
  </si>
  <si>
    <t>2.2</t>
  </si>
  <si>
    <t>Объем инвестиций в основной капитал (за исключением бюджетных средств) в расчете на 1 жителя</t>
  </si>
  <si>
    <t>Рубль</t>
  </si>
  <si>
    <t>3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</si>
  <si>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t>
  </si>
  <si>
    <t>4</t>
  </si>
  <si>
    <t>Площадь земельных участков, являющихся объектами налогообложения земельным налогом</t>
  </si>
  <si>
    <t>Гектар</t>
  </si>
  <si>
    <t>4.1</t>
  </si>
  <si>
    <t>Общая площадь территории городского округа (муниципального района), подлежащая налогообложению в соответствии с действующим законодательством</t>
  </si>
  <si>
    <t>4.2</t>
  </si>
  <si>
    <t>Доля прибыльных сельскохозяйственных организаций в общем их числе</t>
  </si>
  <si>
    <t>5</t>
  </si>
  <si>
    <t>Число прибыльных единиц сельскохозяйственных организаций</t>
  </si>
  <si>
    <t>5.1</t>
  </si>
  <si>
    <t>Общее число сельскохозяйственных организаций</t>
  </si>
  <si>
    <t>5.2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</si>
  <si>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</si>
  <si>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6</t>
  </si>
  <si>
    <t>Протяженность автомобильных дорог общего пользования местного значения, не отвечающих нормативным требованиям</t>
  </si>
  <si>
    <t>Километр</t>
  </si>
  <si>
    <t>6.1</t>
  </si>
  <si>
    <t>Протяженность автомобильных дорог общего пользования местного значения</t>
  </si>
  <si>
    <t>6.2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</si>
  <si>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</si>
  <si>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7</t>
  </si>
  <si>
    <t>Среднегодовая численность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</t>
  </si>
  <si>
    <t>7.1</t>
  </si>
  <si>
    <t>Среднемесячная номинальная начисленная заработная плата работников</t>
  </si>
  <si>
    <t>Неизвестные данные</t>
  </si>
  <si>
    <t>8</t>
  </si>
  <si>
    <t>Среднемесячная номинальная начисленная заработная плата работников: крупных и средних предприятий и некоммерческих организаций</t>
  </si>
  <si>
    <t>8.1</t>
  </si>
  <si>
    <t>Среднемесячная номинальная начисленная заработная плата работников: муниципальных дошкольных образовательных учреждений</t>
  </si>
  <si>
    <t>8.2</t>
  </si>
  <si>
    <t>Среднемесячная номинальная начисленная заработная плата работников: муниципальных общеобразовательных учреждений</t>
  </si>
  <si>
    <t>8.3</t>
  </si>
  <si>
    <t>Среднемесячная номинальная начисленная заработная плата работников: учителей муниципальных общеобразовательных учреждений</t>
  </si>
  <si>
    <t>8.4</t>
  </si>
  <si>
    <t>Фонд начисленной заработной платы учителей общеобразовательных учреждений, начисленная из бюджетных источников финансирования</t>
  </si>
  <si>
    <t>Тысяча рублей</t>
  </si>
  <si>
    <t>8.4.1</t>
  </si>
  <si>
    <t>Среднегодовая численность учителей общеобразовательных учреждений (городская и сельская местность)</t>
  </si>
  <si>
    <t>8.4.2</t>
  </si>
  <si>
    <t>Среднемесячная номинальная начисленная заработная плата работников: муниципальных учреждений культуры и искусства</t>
  </si>
  <si>
    <t>8.5</t>
  </si>
  <si>
    <t>Среднемесячная номинальная начисленная заработная плата работников: муниципальных учреждений физической культуры и спорта</t>
  </si>
  <si>
    <t>8.6</t>
  </si>
  <si>
    <t>Дошкольное образование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</si>
  <si>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t>
  </si>
  <si>
    <t>9</t>
  </si>
  <si>
    <t>Численность детей в возрасте 1 - 6 лет, получающих дошкольную образовательную услугу и (или) услугу по их содержанию в муниципальных образовательных учреждениях</t>
  </si>
  <si>
    <t>9.1</t>
  </si>
  <si>
    <t>Общая численность детей в возрасте 1-6 лет</t>
  </si>
  <si>
    <t>9.2</t>
  </si>
  <si>
    <t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</t>
  </si>
  <si>
    <t>10</t>
  </si>
  <si>
    <t>Численность детей в возрасте 1-6 лет, состоящих на учете для определения в муниципальные дошкольные образовательные учреждения</t>
  </si>
  <si>
    <t>10.1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</si>
  <si>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</si>
  <si>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11</t>
  </si>
  <si>
    <t>Количество муниципальных дошкольных образовательных учреждений</t>
  </si>
  <si>
    <t>11.1</t>
  </si>
  <si>
    <t>Количество муниципальных дошкольных образовательных учреждений, здания которых находятся в аварийном состоянии или требуют капитального ремонта</t>
  </si>
  <si>
    <t>11.2</t>
  </si>
  <si>
    <t>Общее и дополнительное образование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</si>
  <si>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</si>
  <si>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12</t>
  </si>
  <si>
    <t>Численность выпускников муниципальных общеобразовательных учреждений, не получивших аттестат о среднем (полном) образовании</t>
  </si>
  <si>
    <t>12.1</t>
  </si>
  <si>
    <t>Численность выпускников муниципальных общеобразовательных учреждений</t>
  </si>
  <si>
    <t>12.2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</si>
  <si>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</si>
  <si>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13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</si>
  <si>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</si>
  <si>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14</t>
  </si>
  <si>
    <t>Число государственных (муниципальных) образовательных учреждений, реализующих программы общего образования, находящихся в аварийном состоянии</t>
  </si>
  <si>
    <t>14.1</t>
  </si>
  <si>
    <t>Число государственных (муниципальных) образовательных учреждений, реализующих программы общего образования, здания которых требуют капитального ремонта</t>
  </si>
  <si>
    <t>14.2</t>
  </si>
  <si>
    <t>Число государственных (муниципальных) общеобразовательных учреждений, всего</t>
  </si>
  <si>
    <t>14.3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</si>
  <si>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</si>
  <si>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15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</si>
  <si>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</si>
  <si>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16</t>
  </si>
  <si>
    <t>Численность обучающихся, занимающихся во вторую смену</t>
  </si>
  <si>
    <t>16.1</t>
  </si>
  <si>
    <t>Численность обучающихся, занимающихся в третью смену</t>
  </si>
  <si>
    <t>16.2</t>
  </si>
  <si>
    <t>Численность обучающихся (всего)</t>
  </si>
  <si>
    <t>16.3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</si>
  <si>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</si>
  <si>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17</t>
  </si>
  <si>
    <t>Расходы бюджета муниципального образования на общее образование</t>
  </si>
  <si>
    <t>17.1</t>
  </si>
  <si>
    <t>Среднегодовая численность обучающихся</t>
  </si>
  <si>
    <t>17.2</t>
  </si>
  <si>
    <t>Доля детей в возрасте с 5 до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 (с 2016 года изменен расчет показателя, согласно методики Росстата №225 от 4.04.2017г.)</t>
  </si>
  <si>
    <t>18</t>
  </si>
  <si>
    <t>Численность детей в возрасте с 5 до 18 лет, получающих услуги по дополнительному образованию в организациях различной организационно-правовой формы и формы собственности</t>
  </si>
  <si>
    <t>18.1</t>
  </si>
  <si>
    <t>Численность детей в возрасте с 5 до 18 лет в городском округе (муниципальном районе)</t>
  </si>
  <si>
    <t>18.2</t>
  </si>
  <si>
    <t>Культура</t>
  </si>
  <si>
    <t>Уровень фактической обеспеченности учреждениями культуры от нормативной потребности</t>
  </si>
  <si>
    <t>19</t>
  </si>
  <si>
    <t>Уровень фактической обеспеченности учреждениями культуры от нормативной потребности: клубами и учреждениями клубного типа</t>
  </si>
  <si>
    <t>19.1</t>
  </si>
  <si>
    <t>Фактическое количество клубов и учреждений клубного типа</t>
  </si>
  <si>
    <t>19.1.1</t>
  </si>
  <si>
    <t>Требуемое количество клубов и учреждений клубного типа в соответствии с утвержденным нормативом</t>
  </si>
  <si>
    <t>19.1.2</t>
  </si>
  <si>
    <t>Уровень фактической обеспеченности учреждениями культуры от нормативной потребности: библиотеками</t>
  </si>
  <si>
    <t>19.2</t>
  </si>
  <si>
    <t>Общее число библиотек и библиотек-филиалов на конец отчетного года</t>
  </si>
  <si>
    <t>19.2.1</t>
  </si>
  <si>
    <t>Число отделов внестанционарного обслуживания (библиотечных пунктов)</t>
  </si>
  <si>
    <t>19.2.2</t>
  </si>
  <si>
    <t>Число учреждений культурно-досугового типа, занимающихся библиотечной деятельностью</t>
  </si>
  <si>
    <t>19.2.3</t>
  </si>
  <si>
    <t>Требуемое количество общедоступных библиотек в соответствии с утвержденным нормативом</t>
  </si>
  <si>
    <t>19.2.4</t>
  </si>
  <si>
    <t>Уровень фактической обеспеченности учреждениями культуры от нормативной потребности: парками культуры и отдыха</t>
  </si>
  <si>
    <t>19.3</t>
  </si>
  <si>
    <t>Обеспеченность населения парками культуры и отдыха (на конец года)</t>
  </si>
  <si>
    <t>19.3.1</t>
  </si>
  <si>
    <t>Нормативный показатель обеспеченности парками культуры и отдыха</t>
  </si>
  <si>
    <t>19.3.2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</si>
  <si>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</si>
  <si>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20</t>
  </si>
  <si>
    <t>Число зданий, которые находятся в аварийном состоянии или требуют капитального ремонта</t>
  </si>
  <si>
    <t>20.1</t>
  </si>
  <si>
    <t>Общее число зданий государственных и муниципальных учреждений культуры</t>
  </si>
  <si>
    <t>20.2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</si>
  <si>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</si>
  <si>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21</t>
  </si>
  <si>
    <t>Количество объектов культурного наследия, находящихся в муниципальной собственности и требующих консервации или реставрации</t>
  </si>
  <si>
    <t>21.1</t>
  </si>
  <si>
    <t>Количество объектов культурного наследия, находящихся в муниципальной собственности всего</t>
  </si>
  <si>
    <t>21.2</t>
  </si>
  <si>
    <t>Физическая культура и спорт</t>
  </si>
  <si>
    <t>Доля населения, систематически занимающегося физической культурой и спортом</t>
  </si>
  <si>
    <t>22</t>
  </si>
  <si>
    <t>Численность лиц, систематически занимающихся физической культурой и спортом</t>
  </si>
  <si>
    <t>22.1</t>
  </si>
  <si>
    <t>Численность населения в возрасте 3-79 лет на 1 января отчетного года</t>
  </si>
  <si>
    <t>22.2</t>
  </si>
  <si>
    <t>Доля обучающихся, систематически занимающихся физической культурой и спортом, в общей численности обучающихся</t>
  </si>
  <si>
    <t>23</t>
  </si>
  <si>
    <t>Численность обучающихся, занимающихся физической культурой и спортом</t>
  </si>
  <si>
    <t>23.1</t>
  </si>
  <si>
    <t>Численность населения в возрасте 0-17 лет на 1 января отчетного года (с 2017 года численность населения в возрасте 3-18 лет)</t>
  </si>
  <si>
    <t>23.2</t>
  </si>
  <si>
    <t>Жилищное строительство и обеспечение граждан жильем</t>
  </si>
  <si>
    <t>Общая площадь жилых помещений, приходящаяся в среднем на одного жителя, - всего</t>
  </si>
  <si>
    <t>Квадратный метр</t>
  </si>
  <si>
    <t>24</t>
  </si>
  <si>
    <t>В том числе введено общей площади жилых помещений, приходящаяся в среднем на одного жителя за один год</t>
  </si>
  <si>
    <t>24.1</t>
  </si>
  <si>
    <t>Площадь земельных участков, предоставленных для строительства в расчете на 10 тыс. человек населения, - всего</t>
  </si>
  <si>
    <t>25</t>
  </si>
  <si>
    <t>В том числе: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</si>
  <si>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25.1</t>
  </si>
  <si>
    <t>Площадь земельных участков, предоставленных для жилищного строительства, индивидуального жилищного строительства в расчете на 10 тыс. человек населения</t>
  </si>
  <si>
    <t>25.1.1</t>
  </si>
  <si>
    <t>Площадь земельных участков, предоставленных для жилищного строительства, индивидуального строительства</t>
  </si>
  <si>
    <t>25.1.1.1</t>
  </si>
  <si>
    <t>Площадь земельных участков, предоставленных для комплексного освоения в целях жилищного строительства в расчете на 10 тыс. человек населения</t>
  </si>
  <si>
    <t>25.1.2</t>
  </si>
  <si>
    <t>Площадь земельных участков, предоставленных для комплексного освоения в целях жилищного строительства</t>
  </si>
  <si>
    <t>25.1.2.2</t>
  </si>
  <si>
    <t>Площадь земельных участков, предоставленных для строительства, всего</t>
  </si>
  <si>
    <t>25.2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</si>
  <si>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объектов жилищного строительства - в течение 3 лет; иных объектов капитального строительства - в течение 5 лет</t>
  </si>
  <si>
    <t>26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</si>
  <si>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объектов жилищного строительства - в течение 3 лет</t>
  </si>
  <si>
    <t>26.1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</si>
  <si>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иных объектов капитального строительства - в течение 5 лет</t>
  </si>
  <si>
    <t>26.2</t>
  </si>
  <si>
    <t>Жилищно-коммунальное хозяйство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</si>
  <si>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</si>
  <si>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27</t>
  </si>
  <si>
    <t>Доля многоквартирных домов, в которых собственники помещений выбрали и реализуют один из способов управления многоквартирными домами: непосредственное управление собственниками помещений в многоквартирном доме</t>
  </si>
  <si>
    <t>27.1</t>
  </si>
  <si>
    <t>Количество многоквартирных домов, в которых собственники помещений выбрали и реализуют один из способов управления многоквартирными домами: непосредственное управление собственниками помещений в многоквартирном доме</t>
  </si>
  <si>
    <t>27.2</t>
  </si>
  <si>
    <t>Доля многоквартирных домов, в которых собственники помещений выбрали и реализуют один из способов управления многоквартирными домами: управление товариществом собственников жилья либо жилищным кооперативом или иным специализированным потребительским</t>
  </si>
  <si>
    <t>27.3</t>
  </si>
  <si>
    <t>Количество многоквартирных домов, в которых собственники помещений выбрали и реализуют один из способов управления многоквартирными домами: управление товариществом собственников жилья либо жилищным кооперативом или иным специализированным потребительским кооперативом</t>
  </si>
  <si>
    <t>27.4</t>
  </si>
  <si>
    <t>Доля многоквартирных домов, в которых собственники помещений выбрали и реализуют один из способов управления многоквартирными домами: управление муниципальным или государственным учреждением либо предприятием</t>
  </si>
  <si>
    <t>27.5</t>
  </si>
  <si>
    <t>Количество многоквартирных домов, в которых собственники помещений выбрали и реализуют один из способов управления многоквартирными домами: управление муниципальным или государственным учреждением либо предприятием</t>
  </si>
  <si>
    <t>27.6</t>
  </si>
  <si>
    <t>Доля многоквартирных домов, в которых собственники помещений выбрали и реализуют один из способов управления многоквартирными домами: управление управляющей организацией частной формы собственности</t>
  </si>
  <si>
    <t>27.7</t>
  </si>
  <si>
    <t>Количество многоквартирных домов, в которых собственники помещений выбрали и реализуют один из способов управления многоквартирными домами: управление управляющей организацией частной формы собственности</t>
  </si>
  <si>
    <t>27.8</t>
  </si>
  <si>
    <t>Доля многоквартирных домов, в которых собственники помещений выбрали и реализуют один из способов управления многоквартирными домами: управление хозяйственным обществом с долей участия в уставном капитале субъекта Российской Федерации и (или) городского округа (муниципального района) не более 25 процентов</t>
  </si>
  <si>
    <t>27.9</t>
  </si>
  <si>
    <t>Количество многоквартирных домов, в которых собственники помещений выбрали и реализуют один из способов управления многоквартирными домами: управление хозяйственным обществом с долей участия в уставном капитале субъекта Российской Федерации и (или) городского округа (муниципального района) не более 25 процентов</t>
  </si>
  <si>
    <t>27.10</t>
  </si>
  <si>
    <t>Общее число многоквартирных домов в городском округе (муниципальном районе), собственники помещений в которых должны выбирать способ управления данными домами</t>
  </si>
  <si>
    <t>27.11</t>
  </si>
  <si>
    <t>Количество многоквартирных домов, в которых собственники помещений выбрали и реализуют способ управления многоквартирными домами</t>
  </si>
  <si>
    <t>27.12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</si>
  <si>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</si>
  <si>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28</t>
  </si>
  <si>
    <t>Количество организаций коммунального комплекса, осуществляющих оказание коммунальных услуг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</t>
  </si>
  <si>
    <t>28.1</t>
  </si>
  <si>
    <t>Общее число организаций коммунального комплекса</t>
  </si>
  <si>
    <t>28.2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</si>
  <si>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</si>
  <si>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29</t>
  </si>
  <si>
    <t>Число многоквартирных домов, расположенных на земельных участках, в отношении которых осуществлен государственный кадастровый учет</t>
  </si>
  <si>
    <t>29.1</t>
  </si>
  <si>
    <t>Общее количество многоквартирных домов</t>
  </si>
  <si>
    <t>29.2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</si>
  <si>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</si>
  <si>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30</t>
  </si>
  <si>
    <t>Организация муниципального управления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</si>
  <si>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</si>
  <si>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31</t>
  </si>
  <si>
    <t>Величина налоговых и неналоговых доходов местного бюджета (за исключением поступлений налоговых доходов по дополнительным нормативам отчислений)</t>
  </si>
  <si>
    <t>31.1</t>
  </si>
  <si>
    <t>Общий объем собственных доходов бюджета муниципального образования (без учета субвенций)</t>
  </si>
  <si>
    <t>31.2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</si>
  <si>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</t>
  </si>
  <si>
    <t>32</t>
  </si>
  <si>
    <t>Полная учетная стоимость основных фондов организаций муниципальной формы собственности, находящихся в стадии банкротства на конец года</t>
  </si>
  <si>
    <t>32.1</t>
  </si>
  <si>
    <t>Полная учетная стоимость основных фондов организаций муниципальной формы собственности</t>
  </si>
  <si>
    <t>32.2</t>
  </si>
  <si>
    <t>Объем незавершенного в установленные сроки строительства, осуществляемого за счет средств бюджета городского округа (муниципального района)</t>
  </si>
  <si>
    <t>33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</si>
  <si>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</si>
  <si>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34</t>
  </si>
  <si>
    <t>Величина просроченной кредиторской задолженности по оплате труда (включая начисления на оплату труда) муниципальных учреждений (на конец года)</t>
  </si>
  <si>
    <t>34.1</t>
  </si>
  <si>
    <t>Общий объем расходов муниципального образования на оплату труда (включая начисления на оплату труда) муниципальных учреждений</t>
  </si>
  <si>
    <t>34.2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</si>
  <si>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</si>
  <si>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35</t>
  </si>
  <si>
    <t>Общий объем расходов бюджета муниципального образования на содержание работников органов местного самоуправления, всего</t>
  </si>
  <si>
    <t>35.1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</si>
  <si>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</si>
  <si>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Условная единица</t>
  </si>
  <si>
    <t>36</t>
  </si>
  <si>
    <t>Удовлетворенность населения деятельностью местного самоуправления городского округа (муниципального района)</t>
  </si>
  <si>
    <t>Процент от числа опрошенных</t>
  </si>
  <si>
    <t>37</t>
  </si>
  <si>
    <t>Тысяча человек</t>
  </si>
  <si>
    <t>38</t>
  </si>
  <si>
    <t>Энергосбережение и повышение энергетической эффективности</t>
  </si>
  <si>
    <t>Удельная величина потребления энергетических ресурсов (электрическая и тепловая энергия, вода, природный газ) в многоквартирных домах (из расчета на 1 кв. метр общей площади и (или) на одного человека</t>
  </si>
  <si>
    <t>39</t>
  </si>
  <si>
    <t>Удельная величина потребления энергетических ресурсов в многоквартирных домах: электрическая энергия</t>
  </si>
  <si>
    <t>килловат в час на 1 проживающего</t>
  </si>
  <si>
    <t>39.1</t>
  </si>
  <si>
    <t>Суммарное потребление электроэнергии всеми МКД на территории муниципального образования</t>
  </si>
  <si>
    <t>Киловатт</t>
  </si>
  <si>
    <t>39.1.1</t>
  </si>
  <si>
    <t>Количество проживающих в многоквартирных домах (с электроэнергией)</t>
  </si>
  <si>
    <t>39.1.2</t>
  </si>
  <si>
    <t>Удельная величина потребления энергетических ресурсов в многоквартирных домах: тепловая энергия</t>
  </si>
  <si>
    <t>Гкал. на 1кв. метр общей площади</t>
  </si>
  <si>
    <t>39.2</t>
  </si>
  <si>
    <t>Суммарный объём потребленной тепловой энергии всеми МКД на территории муниципального образования</t>
  </si>
  <si>
    <t>Гигакалория</t>
  </si>
  <si>
    <t>39.2.1</t>
  </si>
  <si>
    <t>Общая площадь многоквартирных домов</t>
  </si>
  <si>
    <t>39.2.2</t>
  </si>
  <si>
    <t>Удельная величина потребления энергетических ресурсов в многоквартирных домах: горячая вода</t>
  </si>
  <si>
    <t>кубических метров на 1 проживающего</t>
  </si>
  <si>
    <t>39.3</t>
  </si>
  <si>
    <t>Суммарный объём потребленной горячей воды всеми МКД на территории муниципального образования</t>
  </si>
  <si>
    <t>Кубический метр</t>
  </si>
  <si>
    <t>39.3.1</t>
  </si>
  <si>
    <t>Количество проживающих в многоквартирных домах (с горячей водой)</t>
  </si>
  <si>
    <t>39.3.2</t>
  </si>
  <si>
    <t>Удельная величина потребления энергетических ресурсов в многоквартирных домах: холодная вода</t>
  </si>
  <si>
    <t>39.4</t>
  </si>
  <si>
    <t>Суммарный объём потребленной холодной воды всеми МКД на территории муниципального образования</t>
  </si>
  <si>
    <t>39.4.1</t>
  </si>
  <si>
    <t>Количество проживающих в многоквартирных домах (с холодной водой)</t>
  </si>
  <si>
    <t>39.4.2</t>
  </si>
  <si>
    <t>Удельная величина потребления энергетических ресурсов в многоквартирных домах: природный газ</t>
  </si>
  <si>
    <t>39.5</t>
  </si>
  <si>
    <t>Суммарный объём потребленного природного газа всеми МКД на территории муниципального образования</t>
  </si>
  <si>
    <t>39.5.1</t>
  </si>
  <si>
    <t>Количество проживающих в многоквартирных домах (с газом)</t>
  </si>
  <si>
    <t>39.5.2</t>
  </si>
  <si>
    <t>Удельная величина потребления энергетических ресурсов (электрическая и тепловая энергия, вода, природный газ) муниципальными бюджетными учреждениями (из расчета на 1 кв. метр общей площади и (или) на одного человека)</t>
  </si>
  <si>
    <t>40</t>
  </si>
  <si>
    <t>Удельная величина потребления энергетических ресурсов муниципальными бюджетными учреждениями: электрическая энергия</t>
  </si>
  <si>
    <t>40.1</t>
  </si>
  <si>
    <t>Суммарное потребление электроэнергии всеми муниципальными бюджетными учреждениями на территории муниципального образования</t>
  </si>
  <si>
    <t>40.1.1</t>
  </si>
  <si>
    <t>Удельная величина потребления энергетических ресурсов муниципальными бюджетными учреждениями: тепловая энергия</t>
  </si>
  <si>
    <t>40.2</t>
  </si>
  <si>
    <t>Суммарное потребление тепловой энергии всеми муниципальными бюджетными учреждениями на территории муниципального образования</t>
  </si>
  <si>
    <t>40.2.1</t>
  </si>
  <si>
    <t>Общая площадь муниципальных бюджетных учреждений на территории муниципального образования</t>
  </si>
  <si>
    <t>40.2.2</t>
  </si>
  <si>
    <t>Удельная величина потребления энергетических ресурсов муниципальными бюджетными учреждениями: горячая вода</t>
  </si>
  <si>
    <t>40.3</t>
  </si>
  <si>
    <t>Суммарный объём потребленной горячей воды муниципальными бюджетными учреждениями на территории муниципального образования</t>
  </si>
  <si>
    <t>40.3.1</t>
  </si>
  <si>
    <t>Удельная величина потребления энергетических ресурсов муниципальными бюджетными учреждениями: холодная вода</t>
  </si>
  <si>
    <t>40.4</t>
  </si>
  <si>
    <t>Суммарный объём потребленной холодной воды муниципальными бюджетными учреждениями на территории муниципального образования</t>
  </si>
  <si>
    <t>40.4.1</t>
  </si>
  <si>
    <t>Удельная величина потребления энергетических ресурсов муниципальными бюджетными учреждениями: природный газ</t>
  </si>
  <si>
    <t>40.5</t>
  </si>
  <si>
    <t>Суммарный объём потребленного природного газа всеми муниципальными бюджетными учреждениями на территории муниципального образования</t>
  </si>
  <si>
    <t>40.5.1</t>
  </si>
  <si>
    <t>Результаты независимой оценки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образований» на основании распоряжения Правительства Ханты-Мансийского автономного округа – Югры от 20.07.2018 № 378-рп «О внесении изменений в распоряжение Правительства Ханты-Мансийского автономного округа – Югры от 15 марта 2013 года N 92-рп «Об оценке эффективности деятельности органов местного самоуправления городских округов и муниципальных районов Ханты-Мансийского автономного округа – Югры».</t>
  </si>
  <si>
    <t>Балл</t>
  </si>
  <si>
    <t>41</t>
  </si>
  <si>
    <t>Результаты независимой оценки качества условий оказания услуг муниципальными организациями в сфере культуры</t>
  </si>
  <si>
    <t>41.1</t>
  </si>
  <si>
    <t>Результаты независимой оценки качества условий оказания услуг муниципальными организациями в сфере охраны здоровья</t>
  </si>
  <si>
    <t>41.2</t>
  </si>
  <si>
    <t>Результаты независимой оценки качества условий оказания услуг муниципальными организациями в сфере образования</t>
  </si>
  <si>
    <t>41.3</t>
  </si>
  <si>
    <t>Результаты независимой оценки качества условий оказания услуг муниципальными организациями в сфере социального обслуживания</t>
  </si>
  <si>
    <t>41.4</t>
  </si>
  <si>
    <t>Результаты независимой оценки качества условий оказания услуг иными муниципальными организациями</t>
  </si>
  <si>
    <t>41.5</t>
  </si>
  <si>
    <t>Ответственные исполнители</t>
  </si>
  <si>
    <t>Гончаров И.А.</t>
  </si>
  <si>
    <t>Бурматова Л.М.</t>
  </si>
  <si>
    <t>Трофимов А.В.</t>
  </si>
  <si>
    <t>Ростопиро Е.Ю.</t>
  </si>
  <si>
    <t>Вакуленко И.В.</t>
  </si>
  <si>
    <t>Аксенова Т.Н.</t>
  </si>
  <si>
    <t>Майборода А.В.</t>
  </si>
  <si>
    <t>Иванов И.В.</t>
  </si>
  <si>
    <t>Серебренников М.Ф.</t>
  </si>
  <si>
    <t>Коваленок Д.Г.
Илюшина Е.Г.</t>
  </si>
  <si>
    <t>-</t>
  </si>
  <si>
    <t xml:space="preserve">Примечание 
(причины уменьшения/ увеличения показателя) </t>
  </si>
  <si>
    <t>1 полугодие 2024 года</t>
  </si>
  <si>
    <t>Показатели, характеризующие социально-экономическое развитие Белоярского района, оценку эффективности деятельности органов местного самоуправления Белоярского района</t>
  </si>
  <si>
    <t>1 полугодие 2023 года</t>
  </si>
  <si>
    <t>0,42</t>
  </si>
  <si>
    <t>1,21</t>
  </si>
  <si>
    <t>363,26</t>
  </si>
  <si>
    <t>104658,4</t>
  </si>
  <si>
    <t>В соответствии с дорожной картой по эффективности расходования бюджетных средств проведена ликвидация 2 дошкольных образовательных учреждений и присоединение дошкольных групп к школе с.Казым и п.Сосновка</t>
  </si>
  <si>
    <t>Доля прибыльных сельскохозяйственных предприятий составит 100% за счёт мер государственной поддержки из бюджетов ХМАО-Югры и Белоярского района.</t>
  </si>
  <si>
    <t>В 2024 году прогнозируется получение прибыли у предприятий АПК при сохранении мер поддержки.</t>
  </si>
  <si>
    <t>На территории Белоярского района осуществляют свою деятельность ООО "СП "Белоярское" и АО "Казымская оленеводческая компания".</t>
  </si>
  <si>
    <t>снос аварийных многоквартирных домов</t>
  </si>
  <si>
    <t>1 полугодие 2025 года</t>
  </si>
  <si>
    <t>2025 год
(оценка)</t>
  </si>
  <si>
    <t>Средняя заработная выше по сравнению за год в связи с тем что  за 1 полугодие  вошли отпускные с единовременной выплатой к отпуску и  была выплата категориям работников,  отнесённые к Указам Президента РФ от 2012 года (№597, №761, №1688)</t>
  </si>
  <si>
    <t>Средняя заработная выше по сравнению за год в связи с тем что  за 1 полугодие вошли отпускные с единовременной выплатой к отпуску</t>
  </si>
  <si>
    <t>Средняя заработная выше по сравнению за год в связи с тем что  за 1 полугодие  вошли отпускные с единовременной выплатой к отпуску</t>
  </si>
  <si>
    <t>Уменьшение количества детей в возрасте от 1 года до 6 лет на территории</t>
  </si>
  <si>
    <t>Фонд начисленной заработной платы выше по сравнению за год в связи с тем что  за 1 полугодие  вошли отпускные с единовременной выплатой к отпуску</t>
  </si>
  <si>
    <t xml:space="preserve">отказ от сдачи ГИА-11 в дополнительный период (в связи с достижением возраста 18 лет) </t>
  </si>
  <si>
    <t>выезд семей за пределы Белоярского района</t>
  </si>
  <si>
    <t>В соотвествии со ст.95 ФЗ- №273-ФЗ "Об образовании" во 2 полугодии 2025 года НОКО пройдут 5 дошкольных образовательных учреждений и 1 учреждение дополнительного образования..</t>
  </si>
  <si>
    <t xml:space="preserve"> Увеличение показателей  связано:  
- обеспечением достижения целевых показателей средней заработной платы по отдельным категориям работников в сфере образования в рамках реализации Указа Президента РФ № 761;
-  обеспечением уровня заработной платы в связи с  увеличением минимального размера оплаты труда;
- увеличением стоимости билетов (авиа, жд) при компенсации расходов на оплату стоимости проезда и провоза багажа к месту использования отпуска и обратно. </t>
  </si>
  <si>
    <t>Плохих И.А.</t>
  </si>
  <si>
    <t>Увеличение показателя в первом полугодии 2025 года по сравнению с аналогичным периодом прошлого года поясняется :
-  ростом поступлений НДФЛ в связи с увеличением доходов;
- ростом поступлений УСН в связи с увеличением объемов выручки;
- в связи с уплатой задолженности по арендным платежам в текущем году;
- досрочным погашением обязательств при приобретении квартир и перечислением материнского (семейного) капитала в счет погашения задолженности.</t>
  </si>
  <si>
    <t xml:space="preserve">Основная часть в объеме налоговых и неналоговых доходов бюджета района приходится на НДФЛ, соотвественно рост показателя за 2025 год объясняется повышением фонда оплаты труда работников организаций, осуществляющих деятельность на территории Белоярского района. </t>
  </si>
  <si>
    <t xml:space="preserve">Уменьшение показателя 2025 года связано с    поступлением субсидий  из регионального бюджета в 2024 году в сумме, значительно  превышающей  планы по субсидиям в 2025 году (на 99 %). В 2024 году профинансированы работы по реконструкции объекта "Обеспечение водоснабжением г.Белоярский"  </t>
  </si>
  <si>
    <t>Увеличение показателей за 2025 год связано с:                                  
- обеспечением достижения целевых показателей средней заработной платы по отдельным категориям работников в сфере образования и культуры в рамках реализации указов Президента РФ № 597 и № 761;                                                                                                                  - обеспечением уровня заработной платы в связи с увеличением минимального размера оплаты труда в 2025 году (на основании Федерального закона от 29.10.2024 № 365 ФЗ);
- индексацией с 01.10.2025 года на 4% фонда оплаты труда категориям работников, которые не предусмотрены в указах Президента РФ № 597 и № 761.</t>
  </si>
  <si>
    <t xml:space="preserve">Рост расходов связан с:  
-увеличением стоимости билетов (авиа, жд) при компенсации расходов на оплату стоимости проезда и провоза багажа к месту использования отпуска и обратно; 
-увеличения стоимости санаторно-курортного лечения; 
-повышением фонда оплаты труда с 1 октября 2025 года на 4%.
Также, в связи с перерасчетом показателя в соответствии  указаниями, установленными  приказом Росстата от 05.12.2023 № 623.
</t>
  </si>
  <si>
    <t>Будет во втором полугодии</t>
  </si>
  <si>
    <t>Снижение показателя объясняется списанием квартир в связи с продажей(приватизацией) и в связи со сносом аварийных домов.</t>
  </si>
  <si>
    <t>Среднесписочная численность работников на крупных и средних предприятиях за 1 полугодие составила 10 350 человек (в прогнозном периоде не изменится).</t>
  </si>
  <si>
    <t>В соответствии с Единым реестром субъектов малого и среднего предпринимательства Федеральной налоговой службы России по состоянию на 10 июля 2025 года на территории Белоярского района на учете состоят 480 ИП и 73 ЮЛ.</t>
  </si>
  <si>
    <t xml:space="preserve">взяты в расчет:
((480+73)/28382)*10000=194,8
в расчете СМСП по реестру ИФНС на 10.07.25 Незначительное увеличение показателя в 2024 году связано с небольшим уменьшением численности населения
</t>
  </si>
  <si>
    <t xml:space="preserve">Уменьшение показателя в 2025 году связано с уменьшением среднесписочной численности работников (без внешних совместителей) малых и средних предприятий, данные согласно Единого реестра субъектов малого и среднего предпринимательства Федеральной налоговой службы России. </t>
  </si>
  <si>
    <t xml:space="preserve">Иванов И.В.
</t>
  </si>
  <si>
    <t xml:space="preserve">                                                             
В соответствии с Единым реестром субъектов малого и среднего предпринимательства Федеральной налоговой службы России по состоянию на 10 июля 2025 года - 424 работника у ЮЛ (город+район).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</si>
</sst>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##\ ###\ ###\ ###\ ##0.0;\-###\ ###\ ###\ ###\ ##0.0;0"/>
    <numFmt numFmtId="165" formatCode="###\ ###\ ###\ ###\ ##0.00;\-###\ ###\ ###\ ###\ ##0.00;0"/>
    <numFmt numFmtId="166" formatCode="###\ ###\ ###\ ###\ ##0;\-###\ ###\ ###\ ###\ ##0;0"/>
    <numFmt numFmtId="167" formatCode="###\ ###\ ###\ ###\ ##0.000;\-###\ ###\ ###\ ###\ ##0.000;0"/>
    <numFmt numFmtId="168" formatCode="mmm\.yy"/>
    <numFmt numFmtId="169" formatCode="0.00_ ;\-0.00\ "/>
    <numFmt numFmtId="170" formatCode="#,##0.0_ ;\-#,##0.0\ "/>
  </numFmts>
  <fonts count="13">
    <font>
      <sz val="11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64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charset val="204"/>
    </font>
    <font>
      <sz val="11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3" fillId="0" borderId="1" xfId="0" applyNumberFormat="1" applyFont="1" applyFill="1" applyBorder="1" applyAlignment="1">
      <alignment horizontal="right" vertical="center"/>
    </xf>
    <xf numFmtId="167" fontId="3" fillId="0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166" fontId="6" fillId="3" borderId="1" xfId="0" applyNumberFormat="1" applyFont="1" applyFill="1" applyBorder="1" applyAlignment="1">
      <alignment horizontal="right" vertical="center"/>
    </xf>
    <xf numFmtId="165" fontId="6" fillId="3" borderId="1" xfId="0" applyNumberFormat="1" applyFont="1" applyFill="1" applyBorder="1" applyAlignment="1">
      <alignment horizontal="right" vertical="center"/>
    </xf>
    <xf numFmtId="166" fontId="6" fillId="2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right" vertical="center"/>
    </xf>
    <xf numFmtId="164" fontId="6" fillId="2" borderId="0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top" wrapText="1"/>
    </xf>
    <xf numFmtId="169" fontId="6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wrapText="1"/>
    </xf>
    <xf numFmtId="0" fontId="5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right" vertical="center"/>
    </xf>
    <xf numFmtId="166" fontId="4" fillId="2" borderId="2" xfId="0" applyNumberFormat="1" applyFont="1" applyFill="1" applyBorder="1" applyAlignment="1">
      <alignment horizontal="right" vertical="center"/>
    </xf>
    <xf numFmtId="165" fontId="11" fillId="4" borderId="1" xfId="0" applyNumberFormat="1" applyFont="1" applyFill="1" applyBorder="1" applyAlignment="1">
      <alignment horizontal="right" vertical="center"/>
    </xf>
    <xf numFmtId="165" fontId="11" fillId="2" borderId="1" xfId="0" applyNumberFormat="1" applyFont="1" applyFill="1" applyBorder="1" applyAlignment="1">
      <alignment horizontal="right" vertical="center"/>
    </xf>
    <xf numFmtId="165" fontId="12" fillId="3" borderId="1" xfId="0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166" fontId="9" fillId="2" borderId="1" xfId="0" applyNumberFormat="1" applyFont="1" applyFill="1" applyBorder="1" applyAlignment="1">
      <alignment horizontal="right" vertical="center"/>
    </xf>
    <xf numFmtId="166" fontId="9" fillId="3" borderId="1" xfId="0" applyNumberFormat="1" applyFont="1" applyFill="1" applyBorder="1" applyAlignment="1">
      <alignment horizontal="right" vertical="center"/>
    </xf>
    <xf numFmtId="169" fontId="4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right" vertical="center"/>
    </xf>
    <xf numFmtId="168" fontId="3" fillId="2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top" wrapText="1"/>
    </xf>
    <xf numFmtId="170" fontId="3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left" vertical="center" wrapText="1"/>
    </xf>
    <xf numFmtId="167" fontId="3" fillId="2" borderId="1" xfId="0" applyNumberFormat="1" applyFont="1" applyFill="1" applyBorder="1" applyAlignment="1">
      <alignment horizontal="right" vertical="center"/>
    </xf>
    <xf numFmtId="167" fontId="4" fillId="2" borderId="1" xfId="0" applyNumberFormat="1" applyFont="1" applyFill="1" applyBorder="1" applyAlignment="1">
      <alignment horizontal="right" vertical="center"/>
    </xf>
    <xf numFmtId="167" fontId="4" fillId="2" borderId="2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2"/>
  <sheetViews>
    <sheetView tabSelected="1" zoomScale="70" zoomScaleNormal="70" workbookViewId="0">
      <pane xSplit="3" ySplit="3" topLeftCell="G132" activePane="bottomRight" state="frozen"/>
      <selection pane="topRight"/>
      <selection pane="bottomLeft"/>
      <selection pane="bottomRight" activeCell="P132" sqref="P132"/>
    </sheetView>
  </sheetViews>
  <sheetFormatPr defaultRowHeight="15"/>
  <cols>
    <col min="1" max="1" width="18" customWidth="1"/>
    <col min="2" max="2" width="55" customWidth="1"/>
    <col min="3" max="3" width="14" customWidth="1"/>
    <col min="4" max="4" width="12" customWidth="1"/>
    <col min="5" max="7" width="13.140625" customWidth="1"/>
    <col min="8" max="8" width="16.85546875" customWidth="1"/>
    <col min="9" max="9" width="15" style="26" hidden="1" customWidth="1"/>
    <col min="10" max="10" width="13" style="26" customWidth="1"/>
    <col min="11" max="11" width="14.85546875" style="26" hidden="1" customWidth="1"/>
    <col min="12" max="12" width="15.140625" style="27" customWidth="1"/>
    <col min="13" max="13" width="16" style="27" customWidth="1"/>
    <col min="14" max="14" width="49" style="26" customWidth="1"/>
    <col min="15" max="15" width="0.140625" style="26" customWidth="1"/>
    <col min="16" max="16" width="39.5703125" customWidth="1"/>
  </cols>
  <sheetData>
    <row r="1" spans="1:16" ht="25.5" customHeight="1">
      <c r="A1" s="61" t="s">
        <v>363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6" ht="15.75">
      <c r="A2" s="1"/>
    </row>
    <row r="3" spans="1:16" ht="59.25" customHeight="1">
      <c r="A3" s="4" t="s">
        <v>0</v>
      </c>
      <c r="B3" s="4" t="s">
        <v>1</v>
      </c>
      <c r="C3" s="4" t="s">
        <v>2</v>
      </c>
      <c r="D3" s="4" t="s">
        <v>3</v>
      </c>
      <c r="E3" s="4">
        <v>2020</v>
      </c>
      <c r="F3" s="4">
        <v>2021</v>
      </c>
      <c r="G3" s="4">
        <v>2022</v>
      </c>
      <c r="H3" s="4">
        <v>2023</v>
      </c>
      <c r="I3" s="28" t="s">
        <v>364</v>
      </c>
      <c r="J3" s="28">
        <v>2024</v>
      </c>
      <c r="K3" s="29" t="s">
        <v>362</v>
      </c>
      <c r="L3" s="29" t="s">
        <v>374</v>
      </c>
      <c r="M3" s="29" t="s">
        <v>375</v>
      </c>
      <c r="N3" s="28" t="s">
        <v>361</v>
      </c>
      <c r="O3" s="28" t="s">
        <v>349</v>
      </c>
    </row>
    <row r="4" spans="1:16" ht="95.25" customHeight="1">
      <c r="A4" s="62" t="s">
        <v>4</v>
      </c>
      <c r="B4" s="2" t="s">
        <v>5</v>
      </c>
      <c r="C4" s="3" t="s">
        <v>6</v>
      </c>
      <c r="D4" s="5" t="s">
        <v>7</v>
      </c>
      <c r="E4" s="6">
        <v>211</v>
      </c>
      <c r="F4" s="6">
        <v>216.2</v>
      </c>
      <c r="G4" s="6">
        <v>202.6</v>
      </c>
      <c r="H4" s="6">
        <v>201.8</v>
      </c>
      <c r="I4" s="22">
        <f>I5/I6*10000</f>
        <v>202.28702512947063</v>
      </c>
      <c r="J4" s="10">
        <v>203.3</v>
      </c>
      <c r="K4" s="10">
        <f>K5/K6*10000</f>
        <v>203.57566869194775</v>
      </c>
      <c r="L4" s="21">
        <f>L5/L6*10000</f>
        <v>194.84180114156862</v>
      </c>
      <c r="M4" s="30">
        <f>M5/M6*10000</f>
        <v>194.84180114156862</v>
      </c>
      <c r="N4" s="31" t="s">
        <v>395</v>
      </c>
      <c r="O4" s="32" t="s">
        <v>350</v>
      </c>
    </row>
    <row r="5" spans="1:16" ht="69.75" customHeight="1">
      <c r="A5" s="62"/>
      <c r="B5" s="2" t="s">
        <v>8</v>
      </c>
      <c r="C5" s="3" t="s">
        <v>6</v>
      </c>
      <c r="D5" s="5" t="s">
        <v>9</v>
      </c>
      <c r="E5" s="6">
        <v>653</v>
      </c>
      <c r="F5" s="6">
        <v>621</v>
      </c>
      <c r="G5" s="6">
        <v>584</v>
      </c>
      <c r="H5" s="6">
        <v>578</v>
      </c>
      <c r="I5" s="22">
        <v>582</v>
      </c>
      <c r="J5" s="11">
        <v>577</v>
      </c>
      <c r="K5" s="11">
        <v>583</v>
      </c>
      <c r="L5" s="21">
        <v>553</v>
      </c>
      <c r="M5" s="30">
        <v>553</v>
      </c>
      <c r="N5" s="33" t="s">
        <v>394</v>
      </c>
      <c r="O5" s="32" t="s">
        <v>350</v>
      </c>
    </row>
    <row r="6" spans="1:16" ht="195">
      <c r="A6" s="62"/>
      <c r="B6" s="2" t="s">
        <v>10</v>
      </c>
      <c r="C6" s="3" t="s">
        <v>11</v>
      </c>
      <c r="D6" s="5" t="s">
        <v>12</v>
      </c>
      <c r="E6" s="6">
        <v>28571</v>
      </c>
      <c r="F6" s="6">
        <v>28717</v>
      </c>
      <c r="G6" s="6">
        <v>28829</v>
      </c>
      <c r="H6" s="6">
        <v>28638</v>
      </c>
      <c r="I6" s="22">
        <v>28771</v>
      </c>
      <c r="J6" s="10">
        <v>28382</v>
      </c>
      <c r="K6" s="10">
        <v>28638</v>
      </c>
      <c r="L6" s="21">
        <v>28382</v>
      </c>
      <c r="M6" s="21">
        <v>28382</v>
      </c>
      <c r="N6" s="31"/>
      <c r="O6" s="32" t="s">
        <v>351</v>
      </c>
    </row>
    <row r="7" spans="1:16" ht="89.25" customHeight="1">
      <c r="A7" s="62"/>
      <c r="B7" s="2" t="s">
        <v>13</v>
      </c>
      <c r="C7" s="3" t="s">
        <v>14</v>
      </c>
      <c r="D7" s="5" t="s">
        <v>15</v>
      </c>
      <c r="E7" s="6">
        <v>5</v>
      </c>
      <c r="F7" s="6">
        <v>10.199999999999999</v>
      </c>
      <c r="G7" s="6">
        <v>10.6</v>
      </c>
      <c r="H7" s="6">
        <v>11.6</v>
      </c>
      <c r="I7" s="22">
        <f>I8/I9*100</f>
        <v>9.674686546933243</v>
      </c>
      <c r="J7" s="10">
        <v>11.8</v>
      </c>
      <c r="K7" s="10">
        <f>K8/K9*100</f>
        <v>11.086142322097379</v>
      </c>
      <c r="L7" s="21">
        <f>L8/L9*100</f>
        <v>3.9354000371264153</v>
      </c>
      <c r="M7" s="30">
        <f>M8/M9*100</f>
        <v>3.9354000371264153</v>
      </c>
      <c r="N7" s="34" t="s">
        <v>396</v>
      </c>
      <c r="O7" s="35" t="s">
        <v>350</v>
      </c>
    </row>
    <row r="8" spans="1:16" ht="81.75" customHeight="1">
      <c r="A8" s="62"/>
      <c r="B8" s="2" t="s">
        <v>16</v>
      </c>
      <c r="C8" s="3" t="s">
        <v>11</v>
      </c>
      <c r="D8" s="5" t="s">
        <v>17</v>
      </c>
      <c r="E8" s="6">
        <v>622</v>
      </c>
      <c r="F8" s="6">
        <v>1291</v>
      </c>
      <c r="G8" s="6">
        <v>1290</v>
      </c>
      <c r="H8" s="6">
        <v>1399</v>
      </c>
      <c r="I8" s="22">
        <v>1142</v>
      </c>
      <c r="J8" s="11">
        <v>1402</v>
      </c>
      <c r="K8" s="11">
        <v>1332</v>
      </c>
      <c r="L8" s="36">
        <v>424</v>
      </c>
      <c r="M8" s="36">
        <v>424</v>
      </c>
      <c r="N8" s="31" t="s">
        <v>398</v>
      </c>
      <c r="O8" s="32" t="s">
        <v>350</v>
      </c>
      <c r="P8" s="19"/>
    </row>
    <row r="9" spans="1:16" ht="50.25" customHeight="1">
      <c r="A9" s="62"/>
      <c r="B9" s="2" t="s">
        <v>18</v>
      </c>
      <c r="C9" s="3" t="s">
        <v>11</v>
      </c>
      <c r="D9" s="5" t="s">
        <v>19</v>
      </c>
      <c r="E9" s="6">
        <v>12548</v>
      </c>
      <c r="F9" s="6">
        <v>12630</v>
      </c>
      <c r="G9" s="6">
        <v>12113</v>
      </c>
      <c r="H9" s="6">
        <v>12091</v>
      </c>
      <c r="I9" s="22">
        <f>10662+I8</f>
        <v>11804</v>
      </c>
      <c r="J9" s="11">
        <v>11877</v>
      </c>
      <c r="K9" s="11">
        <f>10683+K8</f>
        <v>12015</v>
      </c>
      <c r="L9" s="21">
        <f>10350+L8</f>
        <v>10774</v>
      </c>
      <c r="M9" s="30">
        <f>10350+M8</f>
        <v>10774</v>
      </c>
      <c r="N9" s="20" t="s">
        <v>393</v>
      </c>
      <c r="O9" s="32" t="s">
        <v>351</v>
      </c>
    </row>
    <row r="10" spans="1:16" ht="195">
      <c r="A10" s="62"/>
      <c r="B10" s="2" t="s">
        <v>20</v>
      </c>
      <c r="C10" s="3" t="s">
        <v>21</v>
      </c>
      <c r="D10" s="5" t="s">
        <v>22</v>
      </c>
      <c r="E10" s="6">
        <v>465547</v>
      </c>
      <c r="F10" s="6">
        <v>264911</v>
      </c>
      <c r="G10" s="6">
        <v>227144</v>
      </c>
      <c r="H10" s="6">
        <v>450342</v>
      </c>
      <c r="I10" s="22">
        <v>79654.7</v>
      </c>
      <c r="J10" s="10">
        <v>295602</v>
      </c>
      <c r="K10" s="10">
        <f>(4652.3-90)*1000000/K6</f>
        <v>159309.30930930932</v>
      </c>
      <c r="L10" s="21">
        <v>146630</v>
      </c>
      <c r="M10" s="30">
        <v>329268</v>
      </c>
      <c r="N10" s="34"/>
      <c r="O10" s="35" t="s">
        <v>351</v>
      </c>
    </row>
    <row r="11" spans="1:16" ht="180">
      <c r="A11" s="62"/>
      <c r="B11" s="2" t="s">
        <v>23</v>
      </c>
      <c r="C11" s="3" t="s">
        <v>14</v>
      </c>
      <c r="D11" s="5" t="s">
        <v>24</v>
      </c>
      <c r="E11" s="7">
        <v>41.26</v>
      </c>
      <c r="F11" s="7">
        <v>41.3</v>
      </c>
      <c r="G11" s="7">
        <v>41.35</v>
      </c>
      <c r="H11" s="25">
        <v>41.38</v>
      </c>
      <c r="I11" s="25">
        <f>I12/I13*100</f>
        <v>41.358031939877883</v>
      </c>
      <c r="J11" s="12">
        <v>41.41</v>
      </c>
      <c r="K11" s="12">
        <v>41.39</v>
      </c>
      <c r="L11" s="37">
        <v>41.43</v>
      </c>
      <c r="M11" s="37">
        <v>41.43</v>
      </c>
      <c r="N11" s="31"/>
      <c r="O11" s="32" t="s">
        <v>352</v>
      </c>
    </row>
    <row r="12" spans="1:16" ht="180">
      <c r="A12" s="62"/>
      <c r="B12" s="2" t="s">
        <v>25</v>
      </c>
      <c r="C12" s="3" t="s">
        <v>26</v>
      </c>
      <c r="D12" s="5" t="s">
        <v>27</v>
      </c>
      <c r="E12" s="6">
        <v>3513.4</v>
      </c>
      <c r="F12" s="6">
        <v>3517.5</v>
      </c>
      <c r="G12" s="6">
        <v>3521.4</v>
      </c>
      <c r="H12" s="6">
        <v>3523.5</v>
      </c>
      <c r="I12" s="22">
        <v>3522.05</v>
      </c>
      <c r="J12" s="11">
        <v>3526.7</v>
      </c>
      <c r="K12" s="11">
        <v>3524.64</v>
      </c>
      <c r="L12" s="22">
        <v>3528.1</v>
      </c>
      <c r="M12" s="22">
        <v>3528.1</v>
      </c>
      <c r="N12" s="31"/>
      <c r="O12" s="32" t="s">
        <v>352</v>
      </c>
    </row>
    <row r="13" spans="1:16" ht="180">
      <c r="A13" s="62"/>
      <c r="B13" s="2" t="s">
        <v>28</v>
      </c>
      <c r="C13" s="3" t="s">
        <v>26</v>
      </c>
      <c r="D13" s="5" t="s">
        <v>29</v>
      </c>
      <c r="E13" s="6">
        <v>8516</v>
      </c>
      <c r="F13" s="6">
        <v>8516</v>
      </c>
      <c r="G13" s="6">
        <v>8516</v>
      </c>
      <c r="H13" s="6">
        <v>8516</v>
      </c>
      <c r="I13" s="22">
        <v>8516</v>
      </c>
      <c r="J13" s="11">
        <v>8516</v>
      </c>
      <c r="K13" s="11">
        <v>8516</v>
      </c>
      <c r="L13" s="11">
        <v>8516</v>
      </c>
      <c r="M13" s="11">
        <v>8516</v>
      </c>
      <c r="N13" s="31"/>
      <c r="O13" s="32" t="s">
        <v>352</v>
      </c>
    </row>
    <row r="14" spans="1:16" ht="180">
      <c r="A14" s="62"/>
      <c r="B14" s="2" t="s">
        <v>30</v>
      </c>
      <c r="C14" s="3" t="s">
        <v>14</v>
      </c>
      <c r="D14" s="5" t="s">
        <v>31</v>
      </c>
      <c r="E14" s="6">
        <v>50</v>
      </c>
      <c r="F14" s="6">
        <v>50</v>
      </c>
      <c r="G14" s="6">
        <v>100</v>
      </c>
      <c r="H14" s="6">
        <v>100</v>
      </c>
      <c r="I14" s="22">
        <v>100</v>
      </c>
      <c r="J14" s="10">
        <v>50</v>
      </c>
      <c r="K14" s="10">
        <f>K15/K16*100</f>
        <v>100</v>
      </c>
      <c r="L14" s="21">
        <v>50</v>
      </c>
      <c r="M14" s="30">
        <v>50</v>
      </c>
      <c r="N14" s="23" t="s">
        <v>370</v>
      </c>
      <c r="O14" s="32" t="s">
        <v>350</v>
      </c>
    </row>
    <row r="15" spans="1:16" ht="180">
      <c r="A15" s="62"/>
      <c r="B15" s="2" t="s">
        <v>32</v>
      </c>
      <c r="C15" s="3" t="s">
        <v>6</v>
      </c>
      <c r="D15" s="5" t="s">
        <v>33</v>
      </c>
      <c r="E15" s="8">
        <v>1</v>
      </c>
      <c r="F15" s="8">
        <v>1</v>
      </c>
      <c r="G15" s="8">
        <v>2</v>
      </c>
      <c r="H15" s="8">
        <v>2</v>
      </c>
      <c r="I15" s="38">
        <v>2</v>
      </c>
      <c r="J15" s="13">
        <v>1</v>
      </c>
      <c r="K15" s="13">
        <v>2</v>
      </c>
      <c r="L15" s="39">
        <v>1</v>
      </c>
      <c r="M15" s="40">
        <v>1</v>
      </c>
      <c r="N15" s="23" t="s">
        <v>371</v>
      </c>
      <c r="O15" s="32" t="s">
        <v>350</v>
      </c>
    </row>
    <row r="16" spans="1:16" ht="61.5" customHeight="1">
      <c r="A16" s="62"/>
      <c r="B16" s="2" t="s">
        <v>34</v>
      </c>
      <c r="C16" s="3" t="s">
        <v>6</v>
      </c>
      <c r="D16" s="5" t="s">
        <v>35</v>
      </c>
      <c r="E16" s="8">
        <v>2</v>
      </c>
      <c r="F16" s="8">
        <v>2</v>
      </c>
      <c r="G16" s="8">
        <v>2</v>
      </c>
      <c r="H16" s="8">
        <v>2</v>
      </c>
      <c r="I16" s="38">
        <v>2</v>
      </c>
      <c r="J16" s="13">
        <v>2</v>
      </c>
      <c r="K16" s="13">
        <v>2</v>
      </c>
      <c r="L16" s="39">
        <v>2</v>
      </c>
      <c r="M16" s="40">
        <v>2</v>
      </c>
      <c r="N16" s="23" t="s">
        <v>372</v>
      </c>
      <c r="O16" s="32" t="s">
        <v>350</v>
      </c>
    </row>
    <row r="17" spans="1:15" ht="195">
      <c r="A17" s="62"/>
      <c r="B17" s="2" t="s">
        <v>36</v>
      </c>
      <c r="C17" s="3" t="s">
        <v>14</v>
      </c>
      <c r="D17" s="5" t="s">
        <v>37</v>
      </c>
      <c r="E17" s="7">
        <v>10.48</v>
      </c>
      <c r="F17" s="7">
        <v>9.92</v>
      </c>
      <c r="G17" s="7">
        <v>9.11</v>
      </c>
      <c r="H17" s="7">
        <v>9.11</v>
      </c>
      <c r="I17" s="25">
        <v>9.0399999999999991</v>
      </c>
      <c r="J17" s="12">
        <v>8.89</v>
      </c>
      <c r="K17" s="12">
        <v>9.11</v>
      </c>
      <c r="L17" s="41">
        <v>8.7799999999999994</v>
      </c>
      <c r="M17" s="41">
        <v>8.7799999999999994</v>
      </c>
      <c r="N17" s="31"/>
      <c r="O17" s="32" t="s">
        <v>353</v>
      </c>
    </row>
    <row r="18" spans="1:15" ht="195">
      <c r="A18" s="62"/>
      <c r="B18" s="2" t="s">
        <v>38</v>
      </c>
      <c r="C18" s="3" t="s">
        <v>39</v>
      </c>
      <c r="D18" s="5" t="s">
        <v>40</v>
      </c>
      <c r="E18" s="7">
        <v>19.329999999999998</v>
      </c>
      <c r="F18" s="7">
        <v>18.3</v>
      </c>
      <c r="G18" s="7">
        <v>16.8</v>
      </c>
      <c r="H18" s="7">
        <v>16.8</v>
      </c>
      <c r="I18" s="25">
        <v>16.68</v>
      </c>
      <c r="J18" s="14">
        <v>16.399999999999999</v>
      </c>
      <c r="K18" s="14">
        <v>16.8</v>
      </c>
      <c r="L18" s="42">
        <v>16.2</v>
      </c>
      <c r="M18" s="42">
        <v>16.2</v>
      </c>
      <c r="N18" s="31"/>
      <c r="O18" s="32" t="s">
        <v>353</v>
      </c>
    </row>
    <row r="19" spans="1:15" ht="195">
      <c r="A19" s="62"/>
      <c r="B19" s="2" t="s">
        <v>41</v>
      </c>
      <c r="C19" s="3" t="s">
        <v>39</v>
      </c>
      <c r="D19" s="5" t="s">
        <v>42</v>
      </c>
      <c r="E19" s="7">
        <v>184.47</v>
      </c>
      <c r="F19" s="7">
        <v>184.5</v>
      </c>
      <c r="G19" s="7">
        <v>184.5</v>
      </c>
      <c r="H19" s="7">
        <v>184.5</v>
      </c>
      <c r="I19" s="25">
        <v>184.5</v>
      </c>
      <c r="J19" s="14">
        <v>184.5</v>
      </c>
      <c r="K19" s="14">
        <v>184.5</v>
      </c>
      <c r="L19" s="43">
        <v>184.5</v>
      </c>
      <c r="M19" s="43">
        <v>184.5</v>
      </c>
      <c r="N19" s="31"/>
      <c r="O19" s="32" t="s">
        <v>353</v>
      </c>
    </row>
    <row r="20" spans="1:15" ht="195">
      <c r="A20" s="62"/>
      <c r="B20" s="2" t="s">
        <v>43</v>
      </c>
      <c r="C20" s="3" t="s">
        <v>14</v>
      </c>
      <c r="D20" s="5" t="s">
        <v>44</v>
      </c>
      <c r="E20" s="6">
        <v>10.8</v>
      </c>
      <c r="F20" s="6">
        <v>5.9</v>
      </c>
      <c r="G20" s="6">
        <v>6.5</v>
      </c>
      <c r="H20" s="6">
        <v>6.4</v>
      </c>
      <c r="I20" s="22">
        <v>6.4</v>
      </c>
      <c r="J20" s="10">
        <v>6.4</v>
      </c>
      <c r="K20" s="10">
        <v>6.4</v>
      </c>
      <c r="L20" s="44">
        <v>6.4</v>
      </c>
      <c r="M20" s="44">
        <v>6.4</v>
      </c>
      <c r="N20" s="31"/>
      <c r="O20" s="32" t="s">
        <v>353</v>
      </c>
    </row>
    <row r="21" spans="1:15" ht="195">
      <c r="A21" s="62"/>
      <c r="B21" s="2" t="s">
        <v>45</v>
      </c>
      <c r="C21" s="3" t="s">
        <v>11</v>
      </c>
      <c r="D21" s="5" t="s">
        <v>46</v>
      </c>
      <c r="E21" s="6">
        <v>3082</v>
      </c>
      <c r="F21" s="6">
        <v>1702</v>
      </c>
      <c r="G21" s="6">
        <v>1867</v>
      </c>
      <c r="H21" s="6">
        <v>1846</v>
      </c>
      <c r="I21" s="22">
        <v>1846</v>
      </c>
      <c r="J21" s="11">
        <v>1824</v>
      </c>
      <c r="K21" s="11">
        <v>1838</v>
      </c>
      <c r="L21" s="21">
        <v>1838</v>
      </c>
      <c r="M21" s="30">
        <v>1838</v>
      </c>
      <c r="N21" s="34"/>
      <c r="O21" s="35" t="s">
        <v>351</v>
      </c>
    </row>
    <row r="22" spans="1:15" ht="30">
      <c r="A22" s="62"/>
      <c r="B22" s="2" t="s">
        <v>47</v>
      </c>
      <c r="C22" s="3" t="s">
        <v>48</v>
      </c>
      <c r="D22" s="5" t="s">
        <v>49</v>
      </c>
      <c r="E22" s="6">
        <v>0</v>
      </c>
      <c r="F22" s="6">
        <v>0</v>
      </c>
      <c r="G22" s="6">
        <v>0</v>
      </c>
      <c r="H22" s="6">
        <v>0</v>
      </c>
      <c r="I22" s="22">
        <v>0</v>
      </c>
      <c r="J22" s="10">
        <v>0</v>
      </c>
      <c r="K22" s="10">
        <v>0</v>
      </c>
      <c r="L22" s="21">
        <v>0</v>
      </c>
      <c r="M22" s="30">
        <v>0</v>
      </c>
      <c r="N22" s="34"/>
      <c r="O22" s="35"/>
    </row>
    <row r="23" spans="1:15" ht="195">
      <c r="A23" s="62"/>
      <c r="B23" s="2" t="s">
        <v>50</v>
      </c>
      <c r="C23" s="3" t="s">
        <v>21</v>
      </c>
      <c r="D23" s="5" t="s">
        <v>51</v>
      </c>
      <c r="E23" s="6">
        <v>101191.1</v>
      </c>
      <c r="F23" s="6">
        <v>105899.5</v>
      </c>
      <c r="G23" s="6">
        <v>121713.4</v>
      </c>
      <c r="H23" s="6">
        <v>132721.4</v>
      </c>
      <c r="I23" s="22">
        <v>132584</v>
      </c>
      <c r="J23" s="10">
        <v>146470.70000000001</v>
      </c>
      <c r="K23" s="10">
        <v>142973</v>
      </c>
      <c r="L23" s="21">
        <v>164054</v>
      </c>
      <c r="M23" s="30">
        <v>162729</v>
      </c>
      <c r="N23" s="34"/>
      <c r="O23" s="35" t="s">
        <v>351</v>
      </c>
    </row>
    <row r="24" spans="1:15" ht="195">
      <c r="A24" s="62"/>
      <c r="B24" s="2" t="s">
        <v>52</v>
      </c>
      <c r="C24" s="3" t="s">
        <v>21</v>
      </c>
      <c r="D24" s="5" t="s">
        <v>53</v>
      </c>
      <c r="E24" s="6">
        <v>48046.9</v>
      </c>
      <c r="F24" s="6">
        <v>53648.3</v>
      </c>
      <c r="G24" s="6">
        <v>58377.3</v>
      </c>
      <c r="H24" s="6">
        <v>67646.100000000006</v>
      </c>
      <c r="I24" s="22">
        <v>66261.899999999994</v>
      </c>
      <c r="J24" s="10">
        <v>75820.7</v>
      </c>
      <c r="K24" s="10">
        <v>85370</v>
      </c>
      <c r="L24" s="22">
        <v>86049.3</v>
      </c>
      <c r="M24" s="22">
        <v>90679.9</v>
      </c>
      <c r="N24" s="31" t="s">
        <v>376</v>
      </c>
      <c r="O24" s="32" t="s">
        <v>354</v>
      </c>
    </row>
    <row r="25" spans="1:15" ht="51.75" customHeight="1">
      <c r="A25" s="62"/>
      <c r="B25" s="2" t="s">
        <v>54</v>
      </c>
      <c r="C25" s="3" t="s">
        <v>21</v>
      </c>
      <c r="D25" s="5" t="s">
        <v>55</v>
      </c>
      <c r="E25" s="6">
        <v>64566.9</v>
      </c>
      <c r="F25" s="6">
        <v>70522.7</v>
      </c>
      <c r="G25" s="6">
        <v>78479.3</v>
      </c>
      <c r="H25" s="6">
        <v>85985.8</v>
      </c>
      <c r="I25" s="22">
        <v>105021.5</v>
      </c>
      <c r="J25" s="10">
        <v>101975.6</v>
      </c>
      <c r="K25" s="10">
        <v>105964.5</v>
      </c>
      <c r="L25" s="22">
        <v>121831.4</v>
      </c>
      <c r="M25" s="22">
        <v>98901.7</v>
      </c>
      <c r="N25" s="31" t="s">
        <v>377</v>
      </c>
      <c r="O25" s="32" t="s">
        <v>354</v>
      </c>
    </row>
    <row r="26" spans="1:15" ht="114" customHeight="1">
      <c r="A26" s="62"/>
      <c r="B26" s="2" t="s">
        <v>56</v>
      </c>
      <c r="C26" s="3" t="s">
        <v>21</v>
      </c>
      <c r="D26" s="5" t="s">
        <v>57</v>
      </c>
      <c r="E26" s="6">
        <v>76017.899999999994</v>
      </c>
      <c r="F26" s="6">
        <v>88762.6</v>
      </c>
      <c r="G26" s="6">
        <v>94630.2</v>
      </c>
      <c r="H26" s="6">
        <v>106844.2</v>
      </c>
      <c r="I26" s="22">
        <v>133180.6</v>
      </c>
      <c r="J26" s="10">
        <v>127748.8</v>
      </c>
      <c r="K26" s="10">
        <v>130266.4</v>
      </c>
      <c r="L26" s="22">
        <v>147524.70000000001</v>
      </c>
      <c r="M26" s="22">
        <v>113863.1</v>
      </c>
      <c r="N26" s="31" t="s">
        <v>378</v>
      </c>
      <c r="O26" s="32" t="s">
        <v>354</v>
      </c>
    </row>
    <row r="27" spans="1:15" ht="195">
      <c r="A27" s="62"/>
      <c r="B27" s="18" t="s">
        <v>58</v>
      </c>
      <c r="C27" s="3" t="s">
        <v>59</v>
      </c>
      <c r="D27" s="5" t="s">
        <v>60</v>
      </c>
      <c r="E27" s="6">
        <v>248122.4</v>
      </c>
      <c r="F27" s="6">
        <v>283330.3</v>
      </c>
      <c r="G27" s="6">
        <v>302400.3</v>
      </c>
      <c r="H27" s="6">
        <v>328610.09999999998</v>
      </c>
      <c r="I27" s="22">
        <v>203926.1</v>
      </c>
      <c r="J27" s="10">
        <v>396583.3</v>
      </c>
      <c r="K27" s="10">
        <v>73712.5</v>
      </c>
      <c r="L27" s="45">
        <v>231466.2</v>
      </c>
      <c r="M27" s="45">
        <v>355252.87199999997</v>
      </c>
      <c r="N27" s="31" t="s">
        <v>380</v>
      </c>
      <c r="O27" s="32" t="s">
        <v>354</v>
      </c>
    </row>
    <row r="28" spans="1:15" ht="195">
      <c r="A28" s="62"/>
      <c r="B28" s="2" t="s">
        <v>61</v>
      </c>
      <c r="C28" s="3" t="s">
        <v>11</v>
      </c>
      <c r="D28" s="5" t="s">
        <v>62</v>
      </c>
      <c r="E28" s="6">
        <v>272</v>
      </c>
      <c r="F28" s="6">
        <v>266</v>
      </c>
      <c r="G28" s="6">
        <v>266.3</v>
      </c>
      <c r="H28" s="6">
        <v>256.3</v>
      </c>
      <c r="I28" s="22">
        <v>255.2</v>
      </c>
      <c r="J28" s="10">
        <v>258.7</v>
      </c>
      <c r="K28" s="10">
        <v>259.10000000000002</v>
      </c>
      <c r="L28" s="45">
        <v>261.5</v>
      </c>
      <c r="M28" s="45">
        <v>260</v>
      </c>
      <c r="N28" s="31"/>
      <c r="O28" s="32" t="s">
        <v>354</v>
      </c>
    </row>
    <row r="29" spans="1:15" ht="63.75" customHeight="1">
      <c r="A29" s="62"/>
      <c r="B29" s="2" t="s">
        <v>63</v>
      </c>
      <c r="C29" s="3" t="s">
        <v>21</v>
      </c>
      <c r="D29" s="5" t="s">
        <v>64</v>
      </c>
      <c r="E29" s="6">
        <v>69497.7</v>
      </c>
      <c r="F29" s="6">
        <v>74965.5</v>
      </c>
      <c r="G29" s="6">
        <v>83435.5</v>
      </c>
      <c r="H29" s="6">
        <v>89261.3</v>
      </c>
      <c r="I29" s="22"/>
      <c r="J29" s="10">
        <v>102453.7</v>
      </c>
      <c r="K29" s="17" t="s">
        <v>368</v>
      </c>
      <c r="L29" s="22">
        <v>116985.8</v>
      </c>
      <c r="M29" s="22">
        <v>111345.60000000001</v>
      </c>
      <c r="N29" s="31"/>
      <c r="O29" s="32" t="s">
        <v>355</v>
      </c>
    </row>
    <row r="30" spans="1:15" ht="195">
      <c r="A30" s="62"/>
      <c r="B30" s="2" t="s">
        <v>65</v>
      </c>
      <c r="C30" s="3" t="s">
        <v>21</v>
      </c>
      <c r="D30" s="5" t="s">
        <v>66</v>
      </c>
      <c r="E30" s="6">
        <v>42756.5</v>
      </c>
      <c r="F30" s="6">
        <v>46868.2</v>
      </c>
      <c r="G30" s="6">
        <v>55214.8</v>
      </c>
      <c r="H30" s="6">
        <v>65078.6</v>
      </c>
      <c r="I30" s="22">
        <v>72057.899999999994</v>
      </c>
      <c r="J30" s="10">
        <v>70622</v>
      </c>
      <c r="K30" s="10">
        <v>67681</v>
      </c>
      <c r="L30" s="22">
        <v>78020.91</v>
      </c>
      <c r="M30" s="22">
        <v>73292.179000000004</v>
      </c>
      <c r="N30" s="31"/>
      <c r="O30" s="32" t="s">
        <v>356</v>
      </c>
    </row>
    <row r="31" spans="1:15" ht="195">
      <c r="A31" s="62" t="s">
        <v>67</v>
      </c>
      <c r="B31" s="2" t="s">
        <v>68</v>
      </c>
      <c r="C31" s="3" t="s">
        <v>14</v>
      </c>
      <c r="D31" s="5" t="s">
        <v>69</v>
      </c>
      <c r="E31" s="6">
        <v>89.5</v>
      </c>
      <c r="F31" s="6">
        <v>91.4</v>
      </c>
      <c r="G31" s="6">
        <v>94.2</v>
      </c>
      <c r="H31" s="6">
        <v>73.7</v>
      </c>
      <c r="I31" s="22">
        <v>95.9</v>
      </c>
      <c r="J31" s="10">
        <v>74.8</v>
      </c>
      <c r="K31" s="10">
        <v>90.3</v>
      </c>
      <c r="L31" s="45">
        <v>90.1</v>
      </c>
      <c r="M31" s="45">
        <v>90.1</v>
      </c>
      <c r="N31" s="31"/>
      <c r="O31" s="32" t="s">
        <v>354</v>
      </c>
    </row>
    <row r="32" spans="1:15" ht="195">
      <c r="A32" s="62"/>
      <c r="B32" s="2" t="s">
        <v>70</v>
      </c>
      <c r="C32" s="3" t="s">
        <v>11</v>
      </c>
      <c r="D32" s="5" t="s">
        <v>71</v>
      </c>
      <c r="E32" s="6">
        <v>2000</v>
      </c>
      <c r="F32" s="6">
        <v>1985</v>
      </c>
      <c r="G32" s="6">
        <v>1964</v>
      </c>
      <c r="H32" s="6">
        <v>1854</v>
      </c>
      <c r="I32" s="22">
        <v>1875</v>
      </c>
      <c r="J32" s="10">
        <v>1686</v>
      </c>
      <c r="K32" s="10">
        <v>1843</v>
      </c>
      <c r="L32" s="22">
        <v>1522</v>
      </c>
      <c r="M32" s="22">
        <v>1522</v>
      </c>
      <c r="N32" s="31" t="s">
        <v>379</v>
      </c>
      <c r="O32" s="32" t="s">
        <v>354</v>
      </c>
    </row>
    <row r="33" spans="1:15" ht="195">
      <c r="A33" s="62"/>
      <c r="B33" s="2" t="s">
        <v>72</v>
      </c>
      <c r="C33" s="3" t="s">
        <v>11</v>
      </c>
      <c r="D33" s="5" t="s">
        <v>73</v>
      </c>
      <c r="E33" s="6">
        <v>2235</v>
      </c>
      <c r="F33" s="6">
        <v>2171</v>
      </c>
      <c r="G33" s="6">
        <v>2086</v>
      </c>
      <c r="H33" s="6">
        <v>2517</v>
      </c>
      <c r="I33" s="22">
        <v>1955</v>
      </c>
      <c r="J33" s="10">
        <v>2254</v>
      </c>
      <c r="K33" s="10">
        <v>2047</v>
      </c>
      <c r="L33" s="22">
        <v>1689</v>
      </c>
      <c r="M33" s="22">
        <v>1689</v>
      </c>
      <c r="N33" s="31"/>
      <c r="O33" s="32" t="s">
        <v>354</v>
      </c>
    </row>
    <row r="34" spans="1:15" ht="195">
      <c r="A34" s="62"/>
      <c r="B34" s="2" t="s">
        <v>74</v>
      </c>
      <c r="C34" s="3" t="s">
        <v>14</v>
      </c>
      <c r="D34" s="5" t="s">
        <v>75</v>
      </c>
      <c r="E34" s="6">
        <v>0</v>
      </c>
      <c r="F34" s="6">
        <v>0</v>
      </c>
      <c r="G34" s="6">
        <v>0</v>
      </c>
      <c r="H34" s="6">
        <v>0</v>
      </c>
      <c r="I34" s="22">
        <v>0</v>
      </c>
      <c r="J34" s="10">
        <v>0</v>
      </c>
      <c r="K34" s="10">
        <v>0</v>
      </c>
      <c r="L34" s="45">
        <v>0</v>
      </c>
      <c r="M34" s="45">
        <v>0</v>
      </c>
      <c r="N34" s="31"/>
      <c r="O34" s="32" t="s">
        <v>354</v>
      </c>
    </row>
    <row r="35" spans="1:15" ht="195">
      <c r="A35" s="62"/>
      <c r="B35" s="2" t="s">
        <v>76</v>
      </c>
      <c r="C35" s="3" t="s">
        <v>11</v>
      </c>
      <c r="D35" s="5" t="s">
        <v>77</v>
      </c>
      <c r="E35" s="6">
        <v>0</v>
      </c>
      <c r="F35" s="6">
        <v>0</v>
      </c>
      <c r="G35" s="6">
        <v>0</v>
      </c>
      <c r="H35" s="6">
        <v>0</v>
      </c>
      <c r="I35" s="22">
        <v>0</v>
      </c>
      <c r="J35" s="11">
        <v>0</v>
      </c>
      <c r="K35" s="11">
        <v>0</v>
      </c>
      <c r="L35" s="22">
        <v>0</v>
      </c>
      <c r="M35" s="22">
        <v>0</v>
      </c>
      <c r="N35" s="31"/>
      <c r="O35" s="32" t="s">
        <v>354</v>
      </c>
    </row>
    <row r="36" spans="1:15" ht="195">
      <c r="A36" s="62"/>
      <c r="B36" s="2" t="s">
        <v>78</v>
      </c>
      <c r="C36" s="3" t="s">
        <v>14</v>
      </c>
      <c r="D36" s="5" t="s">
        <v>79</v>
      </c>
      <c r="E36" s="6">
        <v>0</v>
      </c>
      <c r="F36" s="6">
        <v>0</v>
      </c>
      <c r="G36" s="6">
        <v>0</v>
      </c>
      <c r="H36" s="6">
        <v>0</v>
      </c>
      <c r="I36" s="22">
        <v>0</v>
      </c>
      <c r="J36" s="10">
        <v>0</v>
      </c>
      <c r="K36" s="10">
        <v>0</v>
      </c>
      <c r="L36" s="45">
        <v>0</v>
      </c>
      <c r="M36" s="45">
        <v>0</v>
      </c>
      <c r="N36" s="31"/>
      <c r="O36" s="32" t="s">
        <v>354</v>
      </c>
    </row>
    <row r="37" spans="1:15" ht="94.5" customHeight="1">
      <c r="A37" s="62"/>
      <c r="B37" s="2" t="s">
        <v>80</v>
      </c>
      <c r="C37" s="3" t="s">
        <v>6</v>
      </c>
      <c r="D37" s="5" t="s">
        <v>81</v>
      </c>
      <c r="E37" s="8">
        <v>6</v>
      </c>
      <c r="F37" s="8">
        <v>7</v>
      </c>
      <c r="G37" s="8">
        <v>7</v>
      </c>
      <c r="H37" s="8">
        <v>7</v>
      </c>
      <c r="I37" s="38">
        <v>7</v>
      </c>
      <c r="J37" s="15">
        <v>5</v>
      </c>
      <c r="K37" s="15">
        <v>5</v>
      </c>
      <c r="L37" s="38">
        <v>5</v>
      </c>
      <c r="M37" s="38">
        <v>5</v>
      </c>
      <c r="N37" s="31" t="s">
        <v>369</v>
      </c>
      <c r="O37" s="32" t="s">
        <v>354</v>
      </c>
    </row>
    <row r="38" spans="1:15" ht="195">
      <c r="A38" s="62"/>
      <c r="B38" s="2" t="s">
        <v>82</v>
      </c>
      <c r="C38" s="3" t="s">
        <v>6</v>
      </c>
      <c r="D38" s="5" t="s">
        <v>83</v>
      </c>
      <c r="E38" s="8">
        <v>0</v>
      </c>
      <c r="F38" s="8">
        <v>0</v>
      </c>
      <c r="G38" s="8">
        <v>0</v>
      </c>
      <c r="H38" s="8">
        <v>0</v>
      </c>
      <c r="I38" s="38">
        <v>0</v>
      </c>
      <c r="J38" s="15">
        <v>0</v>
      </c>
      <c r="K38" s="15">
        <v>0</v>
      </c>
      <c r="L38" s="38">
        <v>0</v>
      </c>
      <c r="M38" s="38">
        <v>0</v>
      </c>
      <c r="N38" s="31"/>
      <c r="O38" s="32" t="s">
        <v>354</v>
      </c>
    </row>
    <row r="39" spans="1:15" ht="195">
      <c r="A39" s="62" t="s">
        <v>84</v>
      </c>
      <c r="B39" s="2" t="s">
        <v>85</v>
      </c>
      <c r="C39" s="3" t="s">
        <v>14</v>
      </c>
      <c r="D39" s="5" t="s">
        <v>86</v>
      </c>
      <c r="E39" s="6">
        <v>0</v>
      </c>
      <c r="F39" s="6">
        <v>0</v>
      </c>
      <c r="G39" s="6">
        <v>1.1000000000000001</v>
      </c>
      <c r="H39" s="6">
        <v>0</v>
      </c>
      <c r="I39" s="22">
        <v>0</v>
      </c>
      <c r="J39" s="10">
        <v>0</v>
      </c>
      <c r="K39" s="10">
        <v>0</v>
      </c>
      <c r="L39" s="45">
        <v>0.6</v>
      </c>
      <c r="M39" s="45">
        <v>0.6</v>
      </c>
      <c r="N39" s="32" t="s">
        <v>381</v>
      </c>
      <c r="O39" s="32" t="s">
        <v>354</v>
      </c>
    </row>
    <row r="40" spans="1:15" ht="195">
      <c r="A40" s="62"/>
      <c r="B40" s="2" t="s">
        <v>87</v>
      </c>
      <c r="C40" s="3" t="s">
        <v>11</v>
      </c>
      <c r="D40" s="5" t="s">
        <v>88</v>
      </c>
      <c r="E40" s="6">
        <v>0</v>
      </c>
      <c r="F40" s="6">
        <v>0</v>
      </c>
      <c r="G40" s="6">
        <v>2</v>
      </c>
      <c r="H40" s="6">
        <v>0</v>
      </c>
      <c r="I40" s="22">
        <v>0</v>
      </c>
      <c r="J40" s="10">
        <v>0</v>
      </c>
      <c r="K40" s="10">
        <v>0</v>
      </c>
      <c r="L40" s="22">
        <v>1</v>
      </c>
      <c r="M40" s="22">
        <v>1</v>
      </c>
      <c r="N40" s="32" t="s">
        <v>381</v>
      </c>
      <c r="O40" s="32" t="s">
        <v>354</v>
      </c>
    </row>
    <row r="41" spans="1:15" ht="195">
      <c r="A41" s="62"/>
      <c r="B41" s="2" t="s">
        <v>89</v>
      </c>
      <c r="C41" s="3" t="s">
        <v>11</v>
      </c>
      <c r="D41" s="5" t="s">
        <v>90</v>
      </c>
      <c r="E41" s="6">
        <v>163</v>
      </c>
      <c r="F41" s="6">
        <v>165</v>
      </c>
      <c r="G41" s="6">
        <v>189</v>
      </c>
      <c r="H41" s="6">
        <v>167</v>
      </c>
      <c r="I41" s="22">
        <v>168</v>
      </c>
      <c r="J41" s="10">
        <v>144</v>
      </c>
      <c r="K41" s="10">
        <v>144</v>
      </c>
      <c r="L41" s="22">
        <v>166</v>
      </c>
      <c r="M41" s="22">
        <v>166</v>
      </c>
      <c r="N41" s="32"/>
      <c r="O41" s="32" t="s">
        <v>354</v>
      </c>
    </row>
    <row r="42" spans="1:15" ht="195">
      <c r="A42" s="62"/>
      <c r="B42" s="2" t="s">
        <v>91</v>
      </c>
      <c r="C42" s="3" t="s">
        <v>14</v>
      </c>
      <c r="D42" s="5" t="s">
        <v>92</v>
      </c>
      <c r="E42" s="6">
        <v>100</v>
      </c>
      <c r="F42" s="6">
        <v>100</v>
      </c>
      <c r="G42" s="6">
        <v>100</v>
      </c>
      <c r="H42" s="6">
        <v>100</v>
      </c>
      <c r="I42" s="22">
        <v>100</v>
      </c>
      <c r="J42" s="10">
        <v>100</v>
      </c>
      <c r="K42" s="10">
        <v>100</v>
      </c>
      <c r="L42" s="22">
        <v>100</v>
      </c>
      <c r="M42" s="22">
        <v>100</v>
      </c>
      <c r="N42" s="32"/>
      <c r="O42" s="32" t="s">
        <v>354</v>
      </c>
    </row>
    <row r="43" spans="1:15" ht="195">
      <c r="A43" s="62"/>
      <c r="B43" s="2" t="s">
        <v>93</v>
      </c>
      <c r="C43" s="3" t="s">
        <v>14</v>
      </c>
      <c r="D43" s="5" t="s">
        <v>94</v>
      </c>
      <c r="E43" s="6">
        <v>0</v>
      </c>
      <c r="F43" s="6">
        <v>0</v>
      </c>
      <c r="G43" s="6">
        <v>0</v>
      </c>
      <c r="H43" s="6">
        <v>0</v>
      </c>
      <c r="I43" s="22">
        <v>0</v>
      </c>
      <c r="J43" s="10">
        <v>0</v>
      </c>
      <c r="K43" s="10">
        <v>0</v>
      </c>
      <c r="L43" s="45">
        <v>0</v>
      </c>
      <c r="M43" s="45">
        <v>0</v>
      </c>
      <c r="N43" s="32"/>
      <c r="O43" s="32" t="s">
        <v>354</v>
      </c>
    </row>
    <row r="44" spans="1:15" ht="195">
      <c r="A44" s="62"/>
      <c r="B44" s="2" t="s">
        <v>95</v>
      </c>
      <c r="C44" s="3" t="s">
        <v>6</v>
      </c>
      <c r="D44" s="5" t="s">
        <v>96</v>
      </c>
      <c r="E44" s="6">
        <v>0</v>
      </c>
      <c r="F44" s="6">
        <v>0</v>
      </c>
      <c r="G44" s="6">
        <v>0</v>
      </c>
      <c r="H44" s="6">
        <v>0</v>
      </c>
      <c r="I44" s="22">
        <v>0</v>
      </c>
      <c r="J44" s="10">
        <v>0</v>
      </c>
      <c r="K44" s="10">
        <v>0</v>
      </c>
      <c r="L44" s="22">
        <v>0</v>
      </c>
      <c r="M44" s="22">
        <v>0</v>
      </c>
      <c r="N44" s="32"/>
      <c r="O44" s="32" t="s">
        <v>354</v>
      </c>
    </row>
    <row r="45" spans="1:15" ht="195">
      <c r="A45" s="62"/>
      <c r="B45" s="2" t="s">
        <v>97</v>
      </c>
      <c r="C45" s="3" t="s">
        <v>6</v>
      </c>
      <c r="D45" s="5" t="s">
        <v>98</v>
      </c>
      <c r="E45" s="8">
        <v>0</v>
      </c>
      <c r="F45" s="8">
        <v>0</v>
      </c>
      <c r="G45" s="8">
        <v>0</v>
      </c>
      <c r="H45" s="8">
        <v>0</v>
      </c>
      <c r="I45" s="38">
        <v>0</v>
      </c>
      <c r="J45" s="15">
        <v>0</v>
      </c>
      <c r="K45" s="15">
        <v>0</v>
      </c>
      <c r="L45" s="38">
        <v>0</v>
      </c>
      <c r="M45" s="38">
        <v>0</v>
      </c>
      <c r="N45" s="32"/>
      <c r="O45" s="32" t="s">
        <v>354</v>
      </c>
    </row>
    <row r="46" spans="1:15" ht="195">
      <c r="A46" s="62"/>
      <c r="B46" s="2" t="s">
        <v>99</v>
      </c>
      <c r="C46" s="3" t="s">
        <v>6</v>
      </c>
      <c r="D46" s="5" t="s">
        <v>100</v>
      </c>
      <c r="E46" s="8">
        <v>11</v>
      </c>
      <c r="F46" s="8">
        <v>11</v>
      </c>
      <c r="G46" s="8">
        <v>11</v>
      </c>
      <c r="H46" s="8">
        <v>11</v>
      </c>
      <c r="I46" s="38">
        <v>11</v>
      </c>
      <c r="J46" s="15">
        <v>11</v>
      </c>
      <c r="K46" s="15">
        <v>11</v>
      </c>
      <c r="L46" s="38">
        <v>11</v>
      </c>
      <c r="M46" s="38">
        <v>11</v>
      </c>
      <c r="N46" s="32"/>
      <c r="O46" s="32" t="s">
        <v>354</v>
      </c>
    </row>
    <row r="47" spans="1:15" ht="195">
      <c r="A47" s="62"/>
      <c r="B47" s="2" t="s">
        <v>101</v>
      </c>
      <c r="C47" s="3" t="s">
        <v>14</v>
      </c>
      <c r="D47" s="5" t="s">
        <v>102</v>
      </c>
      <c r="E47" s="6">
        <v>85.4</v>
      </c>
      <c r="F47" s="6">
        <v>75.3</v>
      </c>
      <c r="G47" s="6">
        <v>73.099999999999994</v>
      </c>
      <c r="H47" s="6">
        <v>71.400000000000006</v>
      </c>
      <c r="I47" s="22">
        <v>78</v>
      </c>
      <c r="J47" s="10">
        <v>72.599999999999994</v>
      </c>
      <c r="K47" s="10">
        <v>71.400000000000006</v>
      </c>
      <c r="L47" s="22">
        <v>75.3</v>
      </c>
      <c r="M47" s="22">
        <v>75.3</v>
      </c>
      <c r="N47" s="32"/>
      <c r="O47" s="32" t="s">
        <v>354</v>
      </c>
    </row>
    <row r="48" spans="1:15" ht="195">
      <c r="A48" s="62"/>
      <c r="B48" s="2" t="s">
        <v>103</v>
      </c>
      <c r="C48" s="3" t="s">
        <v>14</v>
      </c>
      <c r="D48" s="5" t="s">
        <v>104</v>
      </c>
      <c r="E48" s="6">
        <v>0</v>
      </c>
      <c r="F48" s="6">
        <v>0</v>
      </c>
      <c r="G48" s="6">
        <v>0</v>
      </c>
      <c r="H48" s="6">
        <v>0</v>
      </c>
      <c r="I48" s="22">
        <v>0</v>
      </c>
      <c r="J48" s="10">
        <v>0</v>
      </c>
      <c r="K48" s="10">
        <v>0</v>
      </c>
      <c r="L48" s="45">
        <v>0</v>
      </c>
      <c r="M48" s="45">
        <v>0</v>
      </c>
      <c r="N48" s="31"/>
      <c r="O48" s="32" t="s">
        <v>354</v>
      </c>
    </row>
    <row r="49" spans="1:15" ht="195">
      <c r="A49" s="62"/>
      <c r="B49" s="2" t="s">
        <v>105</v>
      </c>
      <c r="C49" s="3" t="s">
        <v>11</v>
      </c>
      <c r="D49" s="5" t="s">
        <v>106</v>
      </c>
      <c r="E49" s="6">
        <v>0</v>
      </c>
      <c r="F49" s="6">
        <v>0</v>
      </c>
      <c r="G49" s="6">
        <v>0</v>
      </c>
      <c r="H49" s="6">
        <v>0</v>
      </c>
      <c r="I49" s="22">
        <v>0</v>
      </c>
      <c r="J49" s="10">
        <v>0</v>
      </c>
      <c r="K49" s="10">
        <v>0</v>
      </c>
      <c r="L49" s="22">
        <v>0</v>
      </c>
      <c r="M49" s="22">
        <v>0</v>
      </c>
      <c r="N49" s="31"/>
      <c r="O49" s="32" t="s">
        <v>354</v>
      </c>
    </row>
    <row r="50" spans="1:15" ht="195">
      <c r="A50" s="62"/>
      <c r="B50" s="2" t="s">
        <v>107</v>
      </c>
      <c r="C50" s="3" t="s">
        <v>11</v>
      </c>
      <c r="D50" s="5" t="s">
        <v>108</v>
      </c>
      <c r="E50" s="6">
        <v>0</v>
      </c>
      <c r="F50" s="6">
        <v>0</v>
      </c>
      <c r="G50" s="6">
        <v>0</v>
      </c>
      <c r="H50" s="6">
        <v>0</v>
      </c>
      <c r="I50" s="22">
        <v>0</v>
      </c>
      <c r="J50" s="10">
        <v>0</v>
      </c>
      <c r="K50" s="10">
        <v>0</v>
      </c>
      <c r="L50" s="22">
        <v>0</v>
      </c>
      <c r="M50" s="22">
        <v>0</v>
      </c>
      <c r="N50" s="31"/>
      <c r="O50" s="32" t="s">
        <v>354</v>
      </c>
    </row>
    <row r="51" spans="1:15" ht="195">
      <c r="A51" s="62"/>
      <c r="B51" s="2" t="s">
        <v>109</v>
      </c>
      <c r="C51" s="3" t="s">
        <v>11</v>
      </c>
      <c r="D51" s="5" t="s">
        <v>110</v>
      </c>
      <c r="E51" s="6">
        <v>4039</v>
      </c>
      <c r="F51" s="6">
        <v>4018</v>
      </c>
      <c r="G51" s="6">
        <v>4002</v>
      </c>
      <c r="H51" s="6">
        <v>3908</v>
      </c>
      <c r="I51" s="22">
        <v>4002</v>
      </c>
      <c r="J51" s="10">
        <v>3871</v>
      </c>
      <c r="K51" s="10">
        <v>3935</v>
      </c>
      <c r="L51" s="22">
        <v>3835</v>
      </c>
      <c r="M51" s="22">
        <v>3835</v>
      </c>
      <c r="N51" s="32" t="s">
        <v>382</v>
      </c>
      <c r="O51" s="32" t="s">
        <v>354</v>
      </c>
    </row>
    <row r="52" spans="1:15" ht="195">
      <c r="A52" s="62"/>
      <c r="B52" s="2" t="s">
        <v>111</v>
      </c>
      <c r="C52" s="3" t="s">
        <v>59</v>
      </c>
      <c r="D52" s="5" t="s">
        <v>112</v>
      </c>
      <c r="E52" s="6">
        <v>232</v>
      </c>
      <c r="F52" s="6">
        <v>232.3</v>
      </c>
      <c r="G52" s="6">
        <v>247.9</v>
      </c>
      <c r="H52" s="6">
        <v>269.3</v>
      </c>
      <c r="I52" s="22">
        <v>151</v>
      </c>
      <c r="J52" s="10">
        <v>340.1</v>
      </c>
      <c r="K52" s="10">
        <v>201.99992376111817</v>
      </c>
      <c r="L52" s="45">
        <v>232.3</v>
      </c>
      <c r="M52" s="45">
        <v>232.3</v>
      </c>
      <c r="N52" s="31"/>
      <c r="O52" s="32" t="s">
        <v>354</v>
      </c>
    </row>
    <row r="53" spans="1:15" ht="165">
      <c r="A53" s="62"/>
      <c r="B53" s="2" t="s">
        <v>113</v>
      </c>
      <c r="C53" s="3" t="s">
        <v>59</v>
      </c>
      <c r="D53" s="5" t="s">
        <v>114</v>
      </c>
      <c r="E53" s="6">
        <v>1020908.5</v>
      </c>
      <c r="F53" s="6">
        <v>1037701.9</v>
      </c>
      <c r="G53" s="6">
        <v>1099599.8999999999</v>
      </c>
      <c r="H53" s="6">
        <v>1184037.2</v>
      </c>
      <c r="I53" s="22">
        <v>670659.5</v>
      </c>
      <c r="J53" s="10">
        <v>1485550.5</v>
      </c>
      <c r="K53" s="10">
        <v>830989.5</v>
      </c>
      <c r="L53" s="22">
        <f>816977.1+9596.5+6621.4+7768.2</f>
        <v>840963.2</v>
      </c>
      <c r="M53" s="22">
        <f>1744963.4+19452.5+13462.2</f>
        <v>1777878.0999999999</v>
      </c>
      <c r="N53" s="31" t="s">
        <v>384</v>
      </c>
      <c r="O53" s="32" t="s">
        <v>385</v>
      </c>
    </row>
    <row r="54" spans="1:15" ht="195">
      <c r="A54" s="62"/>
      <c r="B54" s="2" t="s">
        <v>115</v>
      </c>
      <c r="C54" s="3" t="s">
        <v>11</v>
      </c>
      <c r="D54" s="5" t="s">
        <v>116</v>
      </c>
      <c r="E54" s="6">
        <v>4401.3999999999996</v>
      </c>
      <c r="F54" s="6">
        <v>4467.7</v>
      </c>
      <c r="G54" s="6">
        <v>4436.5</v>
      </c>
      <c r="H54" s="6">
        <v>4397</v>
      </c>
      <c r="I54" s="22">
        <v>4442</v>
      </c>
      <c r="J54" s="10">
        <v>4368.3999999999996</v>
      </c>
      <c r="K54" s="10">
        <v>4503</v>
      </c>
      <c r="L54" s="22">
        <v>4467.7</v>
      </c>
      <c r="M54" s="22">
        <v>4467.7</v>
      </c>
      <c r="N54" s="31"/>
      <c r="O54" s="32" t="s">
        <v>354</v>
      </c>
    </row>
    <row r="55" spans="1:15" ht="201" customHeight="1">
      <c r="A55" s="62"/>
      <c r="B55" s="2" t="s">
        <v>117</v>
      </c>
      <c r="C55" s="3" t="s">
        <v>14</v>
      </c>
      <c r="D55" s="5" t="s">
        <v>118</v>
      </c>
      <c r="E55" s="6">
        <v>97.8</v>
      </c>
      <c r="F55" s="6">
        <v>89.9</v>
      </c>
      <c r="G55" s="6">
        <v>75.7</v>
      </c>
      <c r="H55" s="6">
        <v>88.5</v>
      </c>
      <c r="I55" s="22">
        <v>74.2</v>
      </c>
      <c r="J55" s="10">
        <v>90</v>
      </c>
      <c r="K55" s="10">
        <v>63.9</v>
      </c>
      <c r="L55" s="45">
        <v>69</v>
      </c>
      <c r="M55" s="45">
        <v>87.7</v>
      </c>
      <c r="N55" s="31"/>
      <c r="O55" s="32" t="s">
        <v>354</v>
      </c>
    </row>
    <row r="56" spans="1:15" ht="195">
      <c r="A56" s="62"/>
      <c r="B56" s="2" t="s">
        <v>119</v>
      </c>
      <c r="C56" s="3" t="s">
        <v>11</v>
      </c>
      <c r="D56" s="5" t="s">
        <v>120</v>
      </c>
      <c r="E56" s="6">
        <v>5107</v>
      </c>
      <c r="F56" s="6">
        <v>4742</v>
      </c>
      <c r="G56" s="6">
        <v>4669</v>
      </c>
      <c r="H56" s="6">
        <v>5537</v>
      </c>
      <c r="I56" s="22">
        <v>3992</v>
      </c>
      <c r="J56" s="10">
        <v>5598</v>
      </c>
      <c r="K56" s="10">
        <v>4079</v>
      </c>
      <c r="L56" s="22">
        <v>4292</v>
      </c>
      <c r="M56" s="22">
        <v>4800</v>
      </c>
      <c r="N56" s="31"/>
      <c r="O56" s="32" t="s">
        <v>354</v>
      </c>
    </row>
    <row r="57" spans="1:15" ht="195">
      <c r="A57" s="62"/>
      <c r="B57" s="2" t="s">
        <v>121</v>
      </c>
      <c r="C57" s="3" t="s">
        <v>11</v>
      </c>
      <c r="D57" s="5" t="s">
        <v>122</v>
      </c>
      <c r="E57" s="6">
        <v>5223</v>
      </c>
      <c r="F57" s="6">
        <v>5276</v>
      </c>
      <c r="G57" s="6">
        <v>6170</v>
      </c>
      <c r="H57" s="6">
        <v>6256</v>
      </c>
      <c r="I57" s="22">
        <v>5381</v>
      </c>
      <c r="J57" s="10">
        <v>6219</v>
      </c>
      <c r="K57" s="10">
        <v>6389</v>
      </c>
      <c r="L57" s="22">
        <v>6219</v>
      </c>
      <c r="M57" s="22">
        <v>6219</v>
      </c>
      <c r="N57" s="31"/>
      <c r="O57" s="32" t="s">
        <v>354</v>
      </c>
    </row>
    <row r="58" spans="1:15" ht="180">
      <c r="A58" s="62" t="s">
        <v>123</v>
      </c>
      <c r="B58" s="2" t="s">
        <v>124</v>
      </c>
      <c r="C58" s="3" t="s">
        <v>48</v>
      </c>
      <c r="D58" s="5" t="s">
        <v>125</v>
      </c>
      <c r="E58" s="6">
        <v>0</v>
      </c>
      <c r="F58" s="6">
        <v>0</v>
      </c>
      <c r="G58" s="6">
        <v>0</v>
      </c>
      <c r="H58" s="6">
        <v>0</v>
      </c>
      <c r="I58" s="22">
        <v>0</v>
      </c>
      <c r="J58" s="10">
        <v>0</v>
      </c>
      <c r="K58" s="10"/>
      <c r="L58" s="10">
        <v>0</v>
      </c>
      <c r="M58" s="45"/>
      <c r="N58" s="31"/>
      <c r="O58" s="32" t="s">
        <v>355</v>
      </c>
    </row>
    <row r="59" spans="1:15" ht="180">
      <c r="A59" s="62"/>
      <c r="B59" s="2" t="s">
        <v>126</v>
      </c>
      <c r="C59" s="3" t="s">
        <v>14</v>
      </c>
      <c r="D59" s="5" t="s">
        <v>127</v>
      </c>
      <c r="E59" s="6">
        <v>113.3</v>
      </c>
      <c r="F59" s="6">
        <v>113.3</v>
      </c>
      <c r="G59" s="6">
        <v>113.3</v>
      </c>
      <c r="H59" s="6">
        <v>113.3</v>
      </c>
      <c r="I59" s="22">
        <v>113.3</v>
      </c>
      <c r="J59" s="10">
        <v>113.3</v>
      </c>
      <c r="K59" s="10">
        <v>113.3</v>
      </c>
      <c r="L59" s="10">
        <v>113.3</v>
      </c>
      <c r="M59" s="45">
        <v>113.3</v>
      </c>
      <c r="N59" s="31"/>
      <c r="O59" s="32" t="s">
        <v>355</v>
      </c>
    </row>
    <row r="60" spans="1:15" ht="180">
      <c r="A60" s="62"/>
      <c r="B60" s="2" t="s">
        <v>128</v>
      </c>
      <c r="C60" s="3" t="s">
        <v>6</v>
      </c>
      <c r="D60" s="5" t="s">
        <v>129</v>
      </c>
      <c r="E60" s="6">
        <v>17</v>
      </c>
      <c r="F60" s="6">
        <v>17</v>
      </c>
      <c r="G60" s="6">
        <v>17</v>
      </c>
      <c r="H60" s="6">
        <v>17</v>
      </c>
      <c r="I60" s="22">
        <v>17</v>
      </c>
      <c r="J60" s="10">
        <v>17</v>
      </c>
      <c r="K60" s="10">
        <v>17</v>
      </c>
      <c r="L60" s="10">
        <v>17</v>
      </c>
      <c r="M60" s="22">
        <v>17</v>
      </c>
      <c r="N60" s="31"/>
      <c r="O60" s="32" t="s">
        <v>355</v>
      </c>
    </row>
    <row r="61" spans="1:15" ht="180">
      <c r="A61" s="62"/>
      <c r="B61" s="2" t="s">
        <v>130</v>
      </c>
      <c r="C61" s="3" t="s">
        <v>6</v>
      </c>
      <c r="D61" s="5" t="s">
        <v>131</v>
      </c>
      <c r="E61" s="6">
        <v>15</v>
      </c>
      <c r="F61" s="6">
        <v>15</v>
      </c>
      <c r="G61" s="6">
        <v>15</v>
      </c>
      <c r="H61" s="6">
        <v>15</v>
      </c>
      <c r="I61" s="22">
        <v>15</v>
      </c>
      <c r="J61" s="10">
        <v>15</v>
      </c>
      <c r="K61" s="10">
        <v>15</v>
      </c>
      <c r="L61" s="10">
        <v>15</v>
      </c>
      <c r="M61" s="22">
        <v>15</v>
      </c>
      <c r="N61" s="31"/>
      <c r="O61" s="32" t="s">
        <v>355</v>
      </c>
    </row>
    <row r="62" spans="1:15" ht="180">
      <c r="A62" s="62"/>
      <c r="B62" s="2" t="s">
        <v>132</v>
      </c>
      <c r="C62" s="3" t="s">
        <v>14</v>
      </c>
      <c r="D62" s="5" t="s">
        <v>133</v>
      </c>
      <c r="E62" s="6">
        <v>103.6</v>
      </c>
      <c r="F62" s="6">
        <v>103.6</v>
      </c>
      <c r="G62" s="6">
        <v>113.6</v>
      </c>
      <c r="H62" s="6">
        <v>113.6</v>
      </c>
      <c r="I62" s="22">
        <v>113.6</v>
      </c>
      <c r="J62" s="10">
        <v>63.1</v>
      </c>
      <c r="K62" s="10">
        <v>113.6</v>
      </c>
      <c r="L62" s="10">
        <v>113.6</v>
      </c>
      <c r="M62" s="45">
        <v>113.6</v>
      </c>
      <c r="N62" s="31"/>
      <c r="O62" s="32" t="s">
        <v>355</v>
      </c>
    </row>
    <row r="63" spans="1:15" ht="180">
      <c r="A63" s="62"/>
      <c r="B63" s="2" t="s">
        <v>134</v>
      </c>
      <c r="C63" s="3" t="s">
        <v>6</v>
      </c>
      <c r="D63" s="5" t="s">
        <v>135</v>
      </c>
      <c r="E63" s="8">
        <v>10</v>
      </c>
      <c r="F63" s="8">
        <v>10</v>
      </c>
      <c r="G63" s="8">
        <v>11</v>
      </c>
      <c r="H63" s="8">
        <v>11</v>
      </c>
      <c r="I63" s="38">
        <v>11</v>
      </c>
      <c r="J63" s="15">
        <v>11</v>
      </c>
      <c r="K63" s="15">
        <v>11</v>
      </c>
      <c r="L63" s="46">
        <v>11</v>
      </c>
      <c r="M63" s="38">
        <v>11</v>
      </c>
      <c r="N63" s="31"/>
      <c r="O63" s="32" t="s">
        <v>355</v>
      </c>
    </row>
    <row r="64" spans="1:15" ht="180">
      <c r="A64" s="62"/>
      <c r="B64" s="2" t="s">
        <v>136</v>
      </c>
      <c r="C64" s="3" t="s">
        <v>6</v>
      </c>
      <c r="D64" s="5" t="s">
        <v>137</v>
      </c>
      <c r="E64" s="8">
        <v>4</v>
      </c>
      <c r="F64" s="8">
        <v>4</v>
      </c>
      <c r="G64" s="8">
        <v>4</v>
      </c>
      <c r="H64" s="8">
        <v>4</v>
      </c>
      <c r="I64" s="38">
        <v>4</v>
      </c>
      <c r="J64" s="15">
        <v>4</v>
      </c>
      <c r="K64" s="15">
        <v>4</v>
      </c>
      <c r="L64" s="15">
        <v>4</v>
      </c>
      <c r="M64" s="38">
        <v>4</v>
      </c>
      <c r="N64" s="31"/>
      <c r="O64" s="32" t="s">
        <v>355</v>
      </c>
    </row>
    <row r="65" spans="1:15" ht="180">
      <c r="A65" s="62"/>
      <c r="B65" s="2" t="s">
        <v>138</v>
      </c>
      <c r="C65" s="3" t="s">
        <v>6</v>
      </c>
      <c r="D65" s="5" t="s">
        <v>139</v>
      </c>
      <c r="E65" s="6">
        <v>0</v>
      </c>
      <c r="F65" s="6">
        <v>0</v>
      </c>
      <c r="G65" s="6">
        <v>0</v>
      </c>
      <c r="H65" s="6">
        <v>0</v>
      </c>
      <c r="I65" s="22">
        <v>0</v>
      </c>
      <c r="J65" s="10">
        <v>0</v>
      </c>
      <c r="K65" s="10">
        <v>0</v>
      </c>
      <c r="L65" s="10">
        <v>0</v>
      </c>
      <c r="M65" s="22">
        <v>0</v>
      </c>
      <c r="N65" s="31"/>
      <c r="O65" s="32" t="s">
        <v>355</v>
      </c>
    </row>
    <row r="66" spans="1:15" ht="180">
      <c r="A66" s="62"/>
      <c r="B66" s="2" t="s">
        <v>140</v>
      </c>
      <c r="C66" s="3" t="s">
        <v>6</v>
      </c>
      <c r="D66" s="5" t="s">
        <v>141</v>
      </c>
      <c r="E66" s="8">
        <v>10</v>
      </c>
      <c r="F66" s="8">
        <v>10</v>
      </c>
      <c r="G66" s="8">
        <v>10</v>
      </c>
      <c r="H66" s="8">
        <v>10</v>
      </c>
      <c r="I66" s="38">
        <v>10</v>
      </c>
      <c r="J66" s="15">
        <v>18</v>
      </c>
      <c r="K66" s="15">
        <v>10</v>
      </c>
      <c r="L66" s="15">
        <v>10</v>
      </c>
      <c r="M66" s="38">
        <v>10</v>
      </c>
      <c r="N66" s="31"/>
      <c r="O66" s="32" t="s">
        <v>355</v>
      </c>
    </row>
    <row r="67" spans="1:15" ht="180">
      <c r="A67" s="62"/>
      <c r="B67" s="2" t="s">
        <v>142</v>
      </c>
      <c r="C67" s="3" t="s">
        <v>14</v>
      </c>
      <c r="D67" s="5" t="s">
        <v>143</v>
      </c>
      <c r="E67" s="6">
        <v>0</v>
      </c>
      <c r="F67" s="6">
        <v>0</v>
      </c>
      <c r="G67" s="6">
        <v>0</v>
      </c>
      <c r="H67" s="6">
        <v>0</v>
      </c>
      <c r="I67" s="22">
        <v>0</v>
      </c>
      <c r="J67" s="10">
        <v>0</v>
      </c>
      <c r="K67" s="10"/>
      <c r="L67" s="10">
        <v>0</v>
      </c>
      <c r="M67" s="45">
        <v>0</v>
      </c>
      <c r="N67" s="31"/>
      <c r="O67" s="32" t="s">
        <v>355</v>
      </c>
    </row>
    <row r="68" spans="1:15" ht="180">
      <c r="A68" s="62"/>
      <c r="B68" s="2" t="s">
        <v>144</v>
      </c>
      <c r="C68" s="3" t="s">
        <v>6</v>
      </c>
      <c r="D68" s="5" t="s">
        <v>145</v>
      </c>
      <c r="E68" s="6">
        <v>0</v>
      </c>
      <c r="F68" s="6">
        <v>0</v>
      </c>
      <c r="G68" s="6">
        <v>0</v>
      </c>
      <c r="H68" s="6">
        <v>0</v>
      </c>
      <c r="I68" s="22">
        <v>0</v>
      </c>
      <c r="J68" s="10">
        <v>0</v>
      </c>
      <c r="K68" s="10">
        <v>0</v>
      </c>
      <c r="L68" s="10">
        <v>0</v>
      </c>
      <c r="M68" s="22">
        <v>0</v>
      </c>
      <c r="N68" s="31"/>
      <c r="O68" s="32" t="s">
        <v>355</v>
      </c>
    </row>
    <row r="69" spans="1:15" ht="180">
      <c r="A69" s="62"/>
      <c r="B69" s="2" t="s">
        <v>146</v>
      </c>
      <c r="C69" s="3" t="s">
        <v>6</v>
      </c>
      <c r="D69" s="5" t="s">
        <v>147</v>
      </c>
      <c r="E69" s="8">
        <v>0</v>
      </c>
      <c r="F69" s="8">
        <v>0</v>
      </c>
      <c r="G69" s="8">
        <v>0</v>
      </c>
      <c r="H69" s="8">
        <v>0</v>
      </c>
      <c r="I69" s="38">
        <v>0</v>
      </c>
      <c r="J69" s="15">
        <v>0</v>
      </c>
      <c r="K69" s="15">
        <v>0</v>
      </c>
      <c r="L69" s="15">
        <v>0</v>
      </c>
      <c r="M69" s="38">
        <v>0</v>
      </c>
      <c r="N69" s="31"/>
      <c r="O69" s="32" t="s">
        <v>355</v>
      </c>
    </row>
    <row r="70" spans="1:15" ht="180">
      <c r="A70" s="62"/>
      <c r="B70" s="2" t="s">
        <v>148</v>
      </c>
      <c r="C70" s="3" t="s">
        <v>14</v>
      </c>
      <c r="D70" s="5" t="s">
        <v>149</v>
      </c>
      <c r="E70" s="6">
        <v>3</v>
      </c>
      <c r="F70" s="6">
        <v>0</v>
      </c>
      <c r="G70" s="6">
        <v>2.9</v>
      </c>
      <c r="H70" s="6">
        <v>2.9</v>
      </c>
      <c r="I70" s="22">
        <v>2.9</v>
      </c>
      <c r="J70" s="10">
        <v>0</v>
      </c>
      <c r="K70" s="10">
        <v>0</v>
      </c>
      <c r="L70" s="10">
        <v>0</v>
      </c>
      <c r="M70" s="45">
        <v>0</v>
      </c>
      <c r="N70" s="31"/>
      <c r="O70" s="32" t="s">
        <v>355</v>
      </c>
    </row>
    <row r="71" spans="1:15" ht="65.25" customHeight="1">
      <c r="A71" s="62"/>
      <c r="B71" s="2" t="s">
        <v>150</v>
      </c>
      <c r="C71" s="3" t="s">
        <v>6</v>
      </c>
      <c r="D71" s="5" t="s">
        <v>151</v>
      </c>
      <c r="E71" s="8">
        <v>1</v>
      </c>
      <c r="F71" s="8">
        <v>0</v>
      </c>
      <c r="G71" s="8">
        <v>1</v>
      </c>
      <c r="H71" s="8">
        <v>1</v>
      </c>
      <c r="I71" s="38">
        <v>1</v>
      </c>
      <c r="J71" s="13">
        <v>0</v>
      </c>
      <c r="K71" s="13">
        <v>0</v>
      </c>
      <c r="L71" s="13">
        <v>0</v>
      </c>
      <c r="M71" s="38">
        <v>0</v>
      </c>
      <c r="N71" s="31"/>
      <c r="O71" s="32" t="s">
        <v>355</v>
      </c>
    </row>
    <row r="72" spans="1:15" ht="180">
      <c r="A72" s="62"/>
      <c r="B72" s="2" t="s">
        <v>152</v>
      </c>
      <c r="C72" s="3" t="s">
        <v>6</v>
      </c>
      <c r="D72" s="5" t="s">
        <v>153</v>
      </c>
      <c r="E72" s="8">
        <v>33</v>
      </c>
      <c r="F72" s="8">
        <v>33</v>
      </c>
      <c r="G72" s="8">
        <v>34</v>
      </c>
      <c r="H72" s="8">
        <v>35</v>
      </c>
      <c r="I72" s="38">
        <v>34</v>
      </c>
      <c r="J72" s="13">
        <v>35</v>
      </c>
      <c r="K72" s="13">
        <v>35</v>
      </c>
      <c r="L72" s="47">
        <v>35</v>
      </c>
      <c r="M72" s="38">
        <v>35</v>
      </c>
      <c r="N72" s="31"/>
      <c r="O72" s="32" t="s">
        <v>355</v>
      </c>
    </row>
    <row r="73" spans="1:15" ht="81.75" customHeight="1">
      <c r="A73" s="62"/>
      <c r="B73" s="2" t="s">
        <v>154</v>
      </c>
      <c r="C73" s="3" t="s">
        <v>14</v>
      </c>
      <c r="D73" s="5" t="s">
        <v>155</v>
      </c>
      <c r="E73" s="6">
        <v>0</v>
      </c>
      <c r="F73" s="6">
        <v>0</v>
      </c>
      <c r="G73" s="6">
        <v>0</v>
      </c>
      <c r="H73" s="6">
        <v>0</v>
      </c>
      <c r="I73" s="22">
        <v>0</v>
      </c>
      <c r="J73" s="10">
        <v>0</v>
      </c>
      <c r="K73" s="10">
        <v>0</v>
      </c>
      <c r="L73" s="10">
        <v>0</v>
      </c>
      <c r="M73" s="45">
        <v>0</v>
      </c>
      <c r="N73" s="31"/>
      <c r="O73" s="32" t="s">
        <v>355</v>
      </c>
    </row>
    <row r="74" spans="1:15" ht="180">
      <c r="A74" s="62"/>
      <c r="B74" s="2" t="s">
        <v>156</v>
      </c>
      <c r="C74" s="3" t="s">
        <v>6</v>
      </c>
      <c r="D74" s="5" t="s">
        <v>157</v>
      </c>
      <c r="E74" s="6">
        <v>0</v>
      </c>
      <c r="F74" s="6">
        <v>0</v>
      </c>
      <c r="G74" s="6">
        <v>0</v>
      </c>
      <c r="H74" s="6">
        <v>0</v>
      </c>
      <c r="I74" s="22">
        <v>0</v>
      </c>
      <c r="J74" s="10">
        <v>0</v>
      </c>
      <c r="K74" s="10">
        <v>0</v>
      </c>
      <c r="L74" s="10">
        <v>0</v>
      </c>
      <c r="M74" s="22">
        <v>0</v>
      </c>
      <c r="N74" s="31"/>
      <c r="O74" s="32" t="s">
        <v>355</v>
      </c>
    </row>
    <row r="75" spans="1:15" ht="180">
      <c r="A75" s="62"/>
      <c r="B75" s="2" t="s">
        <v>158</v>
      </c>
      <c r="C75" s="3" t="s">
        <v>6</v>
      </c>
      <c r="D75" s="5" t="s">
        <v>159</v>
      </c>
      <c r="E75" s="6">
        <v>1</v>
      </c>
      <c r="F75" s="6">
        <v>1</v>
      </c>
      <c r="G75" s="6">
        <v>1</v>
      </c>
      <c r="H75" s="6">
        <v>1</v>
      </c>
      <c r="I75" s="22">
        <v>1</v>
      </c>
      <c r="J75" s="10">
        <v>1</v>
      </c>
      <c r="K75" s="10">
        <v>1</v>
      </c>
      <c r="L75" s="10">
        <v>1</v>
      </c>
      <c r="M75" s="22">
        <v>1</v>
      </c>
      <c r="N75" s="31"/>
      <c r="O75" s="32" t="s">
        <v>355</v>
      </c>
    </row>
    <row r="76" spans="1:15" ht="195">
      <c r="A76" s="62" t="s">
        <v>160</v>
      </c>
      <c r="B76" s="2" t="s">
        <v>161</v>
      </c>
      <c r="C76" s="3" t="s">
        <v>14</v>
      </c>
      <c r="D76" s="5" t="s">
        <v>162</v>
      </c>
      <c r="E76" s="6">
        <v>56</v>
      </c>
      <c r="F76" s="6">
        <v>58.3</v>
      </c>
      <c r="G76" s="6">
        <v>63.1</v>
      </c>
      <c r="H76" s="6">
        <v>70.900000000000006</v>
      </c>
      <c r="I76" s="22">
        <v>68.099999999999994</v>
      </c>
      <c r="J76" s="10">
        <v>73.8</v>
      </c>
      <c r="K76" s="10">
        <v>71.099999999999994</v>
      </c>
      <c r="L76" s="45">
        <v>73.8</v>
      </c>
      <c r="M76" s="45">
        <v>73.8</v>
      </c>
      <c r="N76" s="31"/>
      <c r="O76" s="32" t="s">
        <v>356</v>
      </c>
    </row>
    <row r="77" spans="1:15" ht="195">
      <c r="A77" s="62"/>
      <c r="B77" s="2" t="s">
        <v>163</v>
      </c>
      <c r="C77" s="3" t="s">
        <v>11</v>
      </c>
      <c r="D77" s="5" t="s">
        <v>164</v>
      </c>
      <c r="E77" s="6">
        <v>15179</v>
      </c>
      <c r="F77" s="6">
        <v>16034</v>
      </c>
      <c r="G77" s="6">
        <v>17341</v>
      </c>
      <c r="H77" s="6">
        <v>19547</v>
      </c>
      <c r="I77" s="22">
        <v>18700</v>
      </c>
      <c r="J77" s="10">
        <v>20222</v>
      </c>
      <c r="K77" s="10">
        <v>19600</v>
      </c>
      <c r="L77" s="22">
        <v>20222</v>
      </c>
      <c r="M77" s="30">
        <v>20222</v>
      </c>
      <c r="N77" s="31"/>
      <c r="O77" s="32" t="s">
        <v>356</v>
      </c>
    </row>
    <row r="78" spans="1:15" ht="195">
      <c r="A78" s="62"/>
      <c r="B78" s="2" t="s">
        <v>165</v>
      </c>
      <c r="C78" s="3" t="s">
        <v>11</v>
      </c>
      <c r="D78" s="5" t="s">
        <v>166</v>
      </c>
      <c r="E78" s="6">
        <v>27124</v>
      </c>
      <c r="F78" s="6">
        <v>27487</v>
      </c>
      <c r="G78" s="6">
        <v>27487</v>
      </c>
      <c r="H78" s="6">
        <v>27568</v>
      </c>
      <c r="I78" s="22">
        <v>27468</v>
      </c>
      <c r="J78" s="10">
        <v>27387</v>
      </c>
      <c r="K78" s="10">
        <v>27568</v>
      </c>
      <c r="L78" s="22">
        <v>27388</v>
      </c>
      <c r="M78" s="30">
        <v>27388</v>
      </c>
      <c r="N78" s="31"/>
      <c r="O78" s="32" t="s">
        <v>356</v>
      </c>
    </row>
    <row r="79" spans="1:15" ht="195">
      <c r="A79" s="62"/>
      <c r="B79" s="2" t="s">
        <v>167</v>
      </c>
      <c r="C79" s="3" t="s">
        <v>14</v>
      </c>
      <c r="D79" s="5" t="s">
        <v>168</v>
      </c>
      <c r="E79" s="6">
        <v>93.9</v>
      </c>
      <c r="F79" s="6">
        <v>90.7</v>
      </c>
      <c r="G79" s="6">
        <v>78.599999999999994</v>
      </c>
      <c r="H79" s="22">
        <f>H80/H81*100</f>
        <v>74.219278085710428</v>
      </c>
      <c r="I79" s="22">
        <v>93.1</v>
      </c>
      <c r="J79" s="10">
        <v>0</v>
      </c>
      <c r="K79" s="10">
        <v>74.2</v>
      </c>
      <c r="L79" s="22">
        <f>L80/L81*100</f>
        <v>77.888419042422584</v>
      </c>
      <c r="M79" s="30">
        <f>M80/M81*100</f>
        <v>77.888419042422584</v>
      </c>
      <c r="N79" s="31"/>
      <c r="O79" s="32" t="s">
        <v>356</v>
      </c>
    </row>
    <row r="80" spans="1:15" ht="195">
      <c r="A80" s="62"/>
      <c r="B80" s="2" t="s">
        <v>169</v>
      </c>
      <c r="C80" s="3" t="s">
        <v>11</v>
      </c>
      <c r="D80" s="5" t="s">
        <v>170</v>
      </c>
      <c r="E80" s="6">
        <v>5900</v>
      </c>
      <c r="F80" s="6">
        <v>5750</v>
      </c>
      <c r="G80" s="6">
        <v>5727</v>
      </c>
      <c r="H80" s="6">
        <v>5490</v>
      </c>
      <c r="I80" s="22">
        <v>5820</v>
      </c>
      <c r="J80" s="10">
        <v>0</v>
      </c>
      <c r="K80" s="10">
        <v>5490</v>
      </c>
      <c r="L80" s="22">
        <v>5710</v>
      </c>
      <c r="M80" s="30">
        <v>5710</v>
      </c>
      <c r="N80" s="31"/>
      <c r="O80" s="32" t="s">
        <v>356</v>
      </c>
    </row>
    <row r="81" spans="1:15" ht="195">
      <c r="A81" s="62"/>
      <c r="B81" s="2" t="s">
        <v>171</v>
      </c>
      <c r="C81" s="3" t="s">
        <v>11</v>
      </c>
      <c r="D81" s="5" t="s">
        <v>172</v>
      </c>
      <c r="E81" s="6">
        <v>6286</v>
      </c>
      <c r="F81" s="6">
        <v>6338</v>
      </c>
      <c r="G81" s="6">
        <v>7286</v>
      </c>
      <c r="H81" s="6">
        <v>7397</v>
      </c>
      <c r="I81" s="22">
        <v>6248</v>
      </c>
      <c r="J81" s="10">
        <v>7331</v>
      </c>
      <c r="K81" s="10">
        <v>7397</v>
      </c>
      <c r="L81" s="22">
        <v>7331</v>
      </c>
      <c r="M81" s="30">
        <v>7331</v>
      </c>
      <c r="N81" s="31"/>
      <c r="O81" s="32" t="s">
        <v>356</v>
      </c>
    </row>
    <row r="82" spans="1:15" ht="150">
      <c r="A82" s="62" t="s">
        <v>173</v>
      </c>
      <c r="B82" s="2" t="s">
        <v>174</v>
      </c>
      <c r="C82" s="3" t="s">
        <v>175</v>
      </c>
      <c r="D82" s="5" t="s">
        <v>176</v>
      </c>
      <c r="E82" s="6">
        <v>23.5</v>
      </c>
      <c r="F82" s="6">
        <v>23.9</v>
      </c>
      <c r="G82" s="6">
        <v>23.9</v>
      </c>
      <c r="H82" s="6">
        <v>23.7</v>
      </c>
      <c r="I82" s="22">
        <v>23.9</v>
      </c>
      <c r="J82" s="10">
        <v>23.6</v>
      </c>
      <c r="K82" s="10">
        <v>23.7</v>
      </c>
      <c r="L82" s="22">
        <v>23.6</v>
      </c>
      <c r="M82" s="22">
        <v>23.6</v>
      </c>
      <c r="N82" s="31"/>
      <c r="O82" s="32" t="s">
        <v>357</v>
      </c>
    </row>
    <row r="83" spans="1:15" ht="255">
      <c r="A83" s="62"/>
      <c r="B83" s="2" t="s">
        <v>177</v>
      </c>
      <c r="C83" s="3" t="s">
        <v>175</v>
      </c>
      <c r="D83" s="5" t="s">
        <v>178</v>
      </c>
      <c r="E83" s="6">
        <v>0</v>
      </c>
      <c r="F83" s="6">
        <v>0.3</v>
      </c>
      <c r="G83" s="6">
        <v>0.3</v>
      </c>
      <c r="H83" s="6">
        <v>0.3</v>
      </c>
      <c r="I83" s="22">
        <f>2010/I6</f>
        <v>6.9862013833373884E-2</v>
      </c>
      <c r="J83" s="10">
        <v>0.2</v>
      </c>
      <c r="K83" s="24">
        <f>1351/28638</f>
        <v>4.717508205880299E-2</v>
      </c>
      <c r="L83" s="48">
        <f>1365/28638</f>
        <v>4.7663943012780222E-2</v>
      </c>
      <c r="M83" s="30">
        <f>2012/28638</f>
        <v>7.0256302814442353E-2</v>
      </c>
      <c r="N83" s="49"/>
      <c r="O83" s="32" t="s">
        <v>358</v>
      </c>
    </row>
    <row r="84" spans="1:15" ht="180">
      <c r="A84" s="62"/>
      <c r="B84" s="18" t="s">
        <v>179</v>
      </c>
      <c r="C84" s="3" t="s">
        <v>26</v>
      </c>
      <c r="D84" s="5" t="s">
        <v>180</v>
      </c>
      <c r="E84" s="6">
        <v>68.5</v>
      </c>
      <c r="F84" s="6">
        <v>85.5</v>
      </c>
      <c r="G84" s="6">
        <v>92.5</v>
      </c>
      <c r="H84" s="6">
        <v>138.80000000000001</v>
      </c>
      <c r="I84" s="22">
        <v>126.26</v>
      </c>
      <c r="J84" s="10">
        <v>206</v>
      </c>
      <c r="K84" s="10">
        <v>109.71</v>
      </c>
      <c r="L84" s="45">
        <v>0.6</v>
      </c>
      <c r="M84" s="45">
        <v>0.6</v>
      </c>
      <c r="N84" s="31"/>
      <c r="O84" s="32" t="s">
        <v>352</v>
      </c>
    </row>
    <row r="85" spans="1:15" ht="180">
      <c r="A85" s="62"/>
      <c r="B85" s="2" t="s">
        <v>181</v>
      </c>
      <c r="C85" s="3" t="s">
        <v>26</v>
      </c>
      <c r="D85" s="5" t="s">
        <v>182</v>
      </c>
      <c r="E85" s="6">
        <v>0.8</v>
      </c>
      <c r="F85" s="6">
        <v>1.4</v>
      </c>
      <c r="G85" s="6">
        <v>0.7</v>
      </c>
      <c r="H85" s="6">
        <v>0.6</v>
      </c>
      <c r="I85" s="50" t="s">
        <v>365</v>
      </c>
      <c r="J85" s="10">
        <v>1.7</v>
      </c>
      <c r="K85" s="10">
        <f>K86</f>
        <v>0.78</v>
      </c>
      <c r="L85" s="21">
        <f>L86</f>
        <v>1.6</v>
      </c>
      <c r="M85" s="30">
        <f>M86</f>
        <v>1.6</v>
      </c>
      <c r="N85" s="34"/>
      <c r="O85" s="32" t="s">
        <v>352</v>
      </c>
    </row>
    <row r="86" spans="1:15" ht="180">
      <c r="A86" s="62"/>
      <c r="B86" s="2" t="s">
        <v>183</v>
      </c>
      <c r="C86" s="3" t="s">
        <v>26</v>
      </c>
      <c r="D86" s="5" t="s">
        <v>184</v>
      </c>
      <c r="E86" s="6">
        <v>0.8</v>
      </c>
      <c r="F86" s="6">
        <v>1.4</v>
      </c>
      <c r="G86" s="6">
        <v>0.7</v>
      </c>
      <c r="H86" s="6">
        <v>0.6</v>
      </c>
      <c r="I86" s="50" t="s">
        <v>365</v>
      </c>
      <c r="J86" s="10">
        <v>1.7</v>
      </c>
      <c r="K86" s="10">
        <v>0.78</v>
      </c>
      <c r="L86" s="21">
        <v>1.6</v>
      </c>
      <c r="M86" s="30">
        <f>L86</f>
        <v>1.6</v>
      </c>
      <c r="N86" s="34"/>
      <c r="O86" s="32" t="s">
        <v>352</v>
      </c>
    </row>
    <row r="87" spans="1:15" ht="180">
      <c r="A87" s="62"/>
      <c r="B87" s="2" t="s">
        <v>185</v>
      </c>
      <c r="C87" s="3" t="s">
        <v>26</v>
      </c>
      <c r="D87" s="5" t="s">
        <v>186</v>
      </c>
      <c r="E87" s="6">
        <v>2.4</v>
      </c>
      <c r="F87" s="6">
        <v>4</v>
      </c>
      <c r="G87" s="6">
        <v>2</v>
      </c>
      <c r="H87" s="6">
        <v>1.8</v>
      </c>
      <c r="I87" s="51" t="s">
        <v>366</v>
      </c>
      <c r="J87" s="11">
        <v>4.8</v>
      </c>
      <c r="K87" s="11">
        <v>2.2200000000000002</v>
      </c>
      <c r="L87" s="21">
        <v>1.6</v>
      </c>
      <c r="M87" s="30">
        <f>L87</f>
        <v>1.6</v>
      </c>
      <c r="N87" s="34"/>
      <c r="O87" s="32" t="s">
        <v>352</v>
      </c>
    </row>
    <row r="88" spans="1:15" ht="180">
      <c r="A88" s="62"/>
      <c r="B88" s="2" t="s">
        <v>187</v>
      </c>
      <c r="C88" s="3" t="s">
        <v>26</v>
      </c>
      <c r="D88" s="5" t="s">
        <v>188</v>
      </c>
      <c r="E88" s="6">
        <v>0</v>
      </c>
      <c r="F88" s="6">
        <v>0</v>
      </c>
      <c r="G88" s="6">
        <v>0</v>
      </c>
      <c r="H88" s="6">
        <v>0</v>
      </c>
      <c r="I88" s="50">
        <v>0</v>
      </c>
      <c r="J88" s="10">
        <v>0</v>
      </c>
      <c r="K88" s="10">
        <v>0</v>
      </c>
      <c r="L88" s="52">
        <v>0</v>
      </c>
      <c r="M88" s="52">
        <v>0</v>
      </c>
      <c r="N88" s="34"/>
      <c r="O88" s="32" t="s">
        <v>352</v>
      </c>
    </row>
    <row r="89" spans="1:15" ht="180">
      <c r="A89" s="62"/>
      <c r="B89" s="2" t="s">
        <v>189</v>
      </c>
      <c r="C89" s="3" t="s">
        <v>26</v>
      </c>
      <c r="D89" s="5" t="s">
        <v>190</v>
      </c>
      <c r="E89" s="6">
        <v>0</v>
      </c>
      <c r="F89" s="6">
        <v>0</v>
      </c>
      <c r="G89" s="6">
        <v>0</v>
      </c>
      <c r="H89" s="6">
        <v>0</v>
      </c>
      <c r="I89" s="50">
        <v>0</v>
      </c>
      <c r="J89" s="11">
        <v>0</v>
      </c>
      <c r="K89" s="11">
        <v>0</v>
      </c>
      <c r="L89" s="21">
        <v>0</v>
      </c>
      <c r="M89" s="21">
        <v>0</v>
      </c>
      <c r="N89" s="34"/>
      <c r="O89" s="32" t="s">
        <v>352</v>
      </c>
    </row>
    <row r="90" spans="1:15" ht="180">
      <c r="A90" s="62"/>
      <c r="B90" s="18" t="s">
        <v>191</v>
      </c>
      <c r="C90" s="3" t="s">
        <v>26</v>
      </c>
      <c r="D90" s="5" t="s">
        <v>192</v>
      </c>
      <c r="E90" s="6">
        <v>195.7</v>
      </c>
      <c r="F90" s="6">
        <v>245.4</v>
      </c>
      <c r="G90" s="6">
        <v>266.7</v>
      </c>
      <c r="H90" s="6">
        <v>397.4</v>
      </c>
      <c r="I90" s="22" t="s">
        <v>367</v>
      </c>
      <c r="J90" s="11">
        <v>584.70000000000005</v>
      </c>
      <c r="K90" s="11">
        <v>314.19</v>
      </c>
      <c r="L90" s="22">
        <v>1.61</v>
      </c>
      <c r="M90" s="22">
        <v>1.61</v>
      </c>
      <c r="N90" s="31"/>
      <c r="O90" s="32" t="s">
        <v>352</v>
      </c>
    </row>
    <row r="91" spans="1:15" ht="255">
      <c r="A91" s="62"/>
      <c r="B91" s="2" t="s">
        <v>193</v>
      </c>
      <c r="C91" s="3" t="s">
        <v>48</v>
      </c>
      <c r="D91" s="5" t="s">
        <v>194</v>
      </c>
      <c r="E91" s="6">
        <v>0</v>
      </c>
      <c r="F91" s="6">
        <v>0</v>
      </c>
      <c r="G91" s="6">
        <v>0</v>
      </c>
      <c r="H91" s="6">
        <v>0</v>
      </c>
      <c r="I91" s="22">
        <v>0</v>
      </c>
      <c r="J91" s="10">
        <v>0</v>
      </c>
      <c r="K91" s="10">
        <v>0</v>
      </c>
      <c r="L91" s="21">
        <v>0</v>
      </c>
      <c r="M91" s="30">
        <v>0</v>
      </c>
      <c r="N91" s="31"/>
      <c r="O91" s="32" t="s">
        <v>358</v>
      </c>
    </row>
    <row r="92" spans="1:15" ht="255">
      <c r="A92" s="62"/>
      <c r="B92" s="2" t="s">
        <v>195</v>
      </c>
      <c r="C92" s="3" t="s">
        <v>175</v>
      </c>
      <c r="D92" s="5" t="s">
        <v>196</v>
      </c>
      <c r="E92" s="6">
        <v>0</v>
      </c>
      <c r="F92" s="6">
        <v>0</v>
      </c>
      <c r="G92" s="6">
        <v>0</v>
      </c>
      <c r="H92" s="6">
        <v>0</v>
      </c>
      <c r="I92" s="22">
        <v>0</v>
      </c>
      <c r="J92" s="11">
        <v>0</v>
      </c>
      <c r="K92" s="11">
        <v>0</v>
      </c>
      <c r="L92" s="21">
        <v>0</v>
      </c>
      <c r="M92" s="30">
        <v>0</v>
      </c>
      <c r="N92" s="31"/>
      <c r="O92" s="32" t="s">
        <v>358</v>
      </c>
    </row>
    <row r="93" spans="1:15" ht="255">
      <c r="A93" s="62"/>
      <c r="B93" s="2" t="s">
        <v>197</v>
      </c>
      <c r="C93" s="3" t="s">
        <v>175</v>
      </c>
      <c r="D93" s="5" t="s">
        <v>198</v>
      </c>
      <c r="E93" s="6">
        <v>0</v>
      </c>
      <c r="F93" s="6">
        <v>0</v>
      </c>
      <c r="G93" s="6">
        <v>0</v>
      </c>
      <c r="H93" s="6">
        <v>0</v>
      </c>
      <c r="I93" s="22">
        <v>0</v>
      </c>
      <c r="J93" s="11">
        <v>0</v>
      </c>
      <c r="K93" s="11">
        <v>0</v>
      </c>
      <c r="L93" s="21">
        <v>0</v>
      </c>
      <c r="M93" s="30">
        <v>0</v>
      </c>
      <c r="N93" s="31"/>
      <c r="O93" s="32" t="s">
        <v>358</v>
      </c>
    </row>
    <row r="94" spans="1:15" ht="150">
      <c r="A94" s="62" t="s">
        <v>199</v>
      </c>
      <c r="B94" s="2" t="s">
        <v>200</v>
      </c>
      <c r="C94" s="3" t="s">
        <v>14</v>
      </c>
      <c r="D94" s="5" t="s">
        <v>201</v>
      </c>
      <c r="E94" s="6">
        <v>100.9</v>
      </c>
      <c r="F94" s="6">
        <v>100.9</v>
      </c>
      <c r="G94" s="6">
        <v>100.9</v>
      </c>
      <c r="H94" s="6">
        <v>100</v>
      </c>
      <c r="I94" s="22">
        <v>100</v>
      </c>
      <c r="J94" s="10">
        <v>100</v>
      </c>
      <c r="K94" s="10">
        <v>100</v>
      </c>
      <c r="L94" s="45">
        <v>100</v>
      </c>
      <c r="M94" s="45">
        <v>100</v>
      </c>
      <c r="N94" s="31"/>
      <c r="O94" s="32" t="s">
        <v>357</v>
      </c>
    </row>
    <row r="95" spans="1:15" ht="150">
      <c r="A95" s="62"/>
      <c r="B95" s="2" t="s">
        <v>202</v>
      </c>
      <c r="C95" s="3" t="s">
        <v>14</v>
      </c>
      <c r="D95" s="5" t="s">
        <v>203</v>
      </c>
      <c r="E95" s="6">
        <v>0</v>
      </c>
      <c r="F95" s="6">
        <v>0</v>
      </c>
      <c r="G95" s="6">
        <v>0</v>
      </c>
      <c r="H95" s="6">
        <v>0.4</v>
      </c>
      <c r="I95" s="22">
        <v>0</v>
      </c>
      <c r="J95" s="10">
        <v>0</v>
      </c>
      <c r="K95" s="10">
        <v>0.4</v>
      </c>
      <c r="L95" s="45">
        <v>0</v>
      </c>
      <c r="M95" s="45">
        <v>0</v>
      </c>
      <c r="N95" s="31"/>
      <c r="O95" s="32" t="s">
        <v>357</v>
      </c>
    </row>
    <row r="96" spans="1:15" ht="150">
      <c r="A96" s="62"/>
      <c r="B96" s="2" t="s">
        <v>204</v>
      </c>
      <c r="C96" s="3" t="s">
        <v>6</v>
      </c>
      <c r="D96" s="5" t="s">
        <v>205</v>
      </c>
      <c r="E96" s="8">
        <v>0</v>
      </c>
      <c r="F96" s="8">
        <v>0</v>
      </c>
      <c r="G96" s="8">
        <v>0</v>
      </c>
      <c r="H96" s="8">
        <v>1</v>
      </c>
      <c r="I96" s="38">
        <v>0</v>
      </c>
      <c r="J96" s="15">
        <v>0</v>
      </c>
      <c r="K96" s="15">
        <v>1</v>
      </c>
      <c r="L96" s="38">
        <v>0</v>
      </c>
      <c r="M96" s="38">
        <v>0</v>
      </c>
      <c r="N96" s="31"/>
      <c r="O96" s="32" t="s">
        <v>357</v>
      </c>
    </row>
    <row r="97" spans="1:15" ht="150">
      <c r="A97" s="62"/>
      <c r="B97" s="2" t="s">
        <v>206</v>
      </c>
      <c r="C97" s="3" t="s">
        <v>14</v>
      </c>
      <c r="D97" s="5" t="s">
        <v>207</v>
      </c>
      <c r="E97" s="6">
        <v>0.9</v>
      </c>
      <c r="F97" s="6">
        <v>0.9</v>
      </c>
      <c r="G97" s="6">
        <v>0.9</v>
      </c>
      <c r="H97" s="6">
        <v>1.2</v>
      </c>
      <c r="I97" s="22">
        <v>0.55000000000000004</v>
      </c>
      <c r="J97" s="10">
        <v>1.3</v>
      </c>
      <c r="K97" s="10">
        <v>1.3</v>
      </c>
      <c r="L97" s="45">
        <v>1.3</v>
      </c>
      <c r="M97" s="45">
        <v>1.3</v>
      </c>
      <c r="N97" s="31"/>
      <c r="O97" s="32" t="s">
        <v>357</v>
      </c>
    </row>
    <row r="98" spans="1:15" ht="150">
      <c r="A98" s="62"/>
      <c r="B98" s="2" t="s">
        <v>208</v>
      </c>
      <c r="C98" s="3" t="s">
        <v>6</v>
      </c>
      <c r="D98" s="5" t="s">
        <v>209</v>
      </c>
      <c r="E98" s="6">
        <v>5</v>
      </c>
      <c r="F98" s="6">
        <v>5</v>
      </c>
      <c r="G98" s="6">
        <v>5</v>
      </c>
      <c r="H98" s="6">
        <v>3</v>
      </c>
      <c r="I98" s="22">
        <v>3</v>
      </c>
      <c r="J98" s="10">
        <v>3</v>
      </c>
      <c r="K98" s="10">
        <v>3</v>
      </c>
      <c r="L98" s="22">
        <v>3</v>
      </c>
      <c r="M98" s="22">
        <v>3</v>
      </c>
      <c r="N98" s="31"/>
      <c r="O98" s="32" t="s">
        <v>357</v>
      </c>
    </row>
    <row r="99" spans="1:15" ht="150">
      <c r="A99" s="62"/>
      <c r="B99" s="2" t="s">
        <v>210</v>
      </c>
      <c r="C99" s="3" t="s">
        <v>14</v>
      </c>
      <c r="D99" s="5" t="s">
        <v>211</v>
      </c>
      <c r="E99" s="6">
        <v>0</v>
      </c>
      <c r="F99" s="6">
        <v>0</v>
      </c>
      <c r="G99" s="6">
        <v>0</v>
      </c>
      <c r="H99" s="6">
        <v>0</v>
      </c>
      <c r="I99" s="22">
        <v>0</v>
      </c>
      <c r="J99" s="10">
        <v>0</v>
      </c>
      <c r="K99" s="10">
        <v>0</v>
      </c>
      <c r="L99" s="45">
        <v>0</v>
      </c>
      <c r="M99" s="45">
        <v>0</v>
      </c>
      <c r="N99" s="31"/>
      <c r="O99" s="32" t="s">
        <v>357</v>
      </c>
    </row>
    <row r="100" spans="1:15" ht="150">
      <c r="A100" s="62"/>
      <c r="B100" s="2" t="s">
        <v>212</v>
      </c>
      <c r="C100" s="3" t="s">
        <v>6</v>
      </c>
      <c r="D100" s="5" t="s">
        <v>213</v>
      </c>
      <c r="E100" s="6">
        <v>0</v>
      </c>
      <c r="F100" s="6">
        <v>0</v>
      </c>
      <c r="G100" s="6">
        <v>0</v>
      </c>
      <c r="H100" s="6">
        <v>0</v>
      </c>
      <c r="I100" s="22">
        <v>0</v>
      </c>
      <c r="J100" s="10">
        <v>0</v>
      </c>
      <c r="K100" s="10">
        <v>0</v>
      </c>
      <c r="L100" s="22">
        <v>0</v>
      </c>
      <c r="M100" s="22">
        <v>0</v>
      </c>
      <c r="N100" s="31"/>
      <c r="O100" s="32" t="s">
        <v>357</v>
      </c>
    </row>
    <row r="101" spans="1:15" ht="150">
      <c r="A101" s="62"/>
      <c r="B101" s="2" t="s">
        <v>214</v>
      </c>
      <c r="C101" s="3" t="s">
        <v>14</v>
      </c>
      <c r="D101" s="5" t="s">
        <v>215</v>
      </c>
      <c r="E101" s="6">
        <v>100</v>
      </c>
      <c r="F101" s="6">
        <v>100</v>
      </c>
      <c r="G101" s="6">
        <v>100</v>
      </c>
      <c r="H101" s="6">
        <v>98.4</v>
      </c>
      <c r="I101" s="22">
        <v>99.4</v>
      </c>
      <c r="J101" s="10">
        <v>98.7</v>
      </c>
      <c r="K101" s="10">
        <v>98.3</v>
      </c>
      <c r="L101" s="45">
        <v>98.7</v>
      </c>
      <c r="M101" s="45">
        <v>98.7</v>
      </c>
      <c r="N101" s="31"/>
      <c r="O101" s="35" t="s">
        <v>357</v>
      </c>
    </row>
    <row r="102" spans="1:15" ht="150">
      <c r="A102" s="62"/>
      <c r="B102" s="2" t="s">
        <v>216</v>
      </c>
      <c r="C102" s="3" t="s">
        <v>6</v>
      </c>
      <c r="D102" s="5" t="s">
        <v>217</v>
      </c>
      <c r="E102" s="6">
        <v>539</v>
      </c>
      <c r="F102" s="6">
        <v>539</v>
      </c>
      <c r="G102" s="6">
        <v>539</v>
      </c>
      <c r="H102" s="6">
        <v>244</v>
      </c>
      <c r="I102" s="22">
        <v>535</v>
      </c>
      <c r="J102" s="10">
        <v>233</v>
      </c>
      <c r="K102" s="10">
        <v>233</v>
      </c>
      <c r="L102" s="21">
        <v>227</v>
      </c>
      <c r="M102" s="21">
        <v>227</v>
      </c>
      <c r="N102" s="34"/>
      <c r="O102" s="35" t="s">
        <v>357</v>
      </c>
    </row>
    <row r="103" spans="1:15" ht="150">
      <c r="A103" s="62"/>
      <c r="B103" s="2" t="s">
        <v>218</v>
      </c>
      <c r="C103" s="3" t="s">
        <v>14</v>
      </c>
      <c r="D103" s="5" t="s">
        <v>219</v>
      </c>
      <c r="E103" s="6">
        <v>100</v>
      </c>
      <c r="F103" s="6">
        <v>100</v>
      </c>
      <c r="G103" s="6">
        <v>100</v>
      </c>
      <c r="H103" s="6">
        <v>0</v>
      </c>
      <c r="I103" s="22">
        <v>99.44</v>
      </c>
      <c r="J103" s="10">
        <v>0</v>
      </c>
      <c r="K103" s="10">
        <v>0</v>
      </c>
      <c r="L103" s="22">
        <v>0</v>
      </c>
      <c r="M103" s="22">
        <v>0</v>
      </c>
      <c r="N103" s="31"/>
      <c r="O103" s="35" t="s">
        <v>357</v>
      </c>
    </row>
    <row r="104" spans="1:15" ht="150">
      <c r="A104" s="62"/>
      <c r="B104" s="2" t="s">
        <v>220</v>
      </c>
      <c r="C104" s="3" t="s">
        <v>6</v>
      </c>
      <c r="D104" s="5" t="s">
        <v>221</v>
      </c>
      <c r="E104" s="6">
        <v>539</v>
      </c>
      <c r="F104" s="6">
        <v>539</v>
      </c>
      <c r="G104" s="6">
        <v>539</v>
      </c>
      <c r="H104" s="6">
        <v>0</v>
      </c>
      <c r="I104" s="22">
        <v>535</v>
      </c>
      <c r="J104" s="10">
        <v>0</v>
      </c>
      <c r="K104" s="10">
        <v>0</v>
      </c>
      <c r="L104" s="22">
        <v>0</v>
      </c>
      <c r="M104" s="22">
        <v>0</v>
      </c>
      <c r="N104" s="31"/>
      <c r="O104" s="35" t="s">
        <v>357</v>
      </c>
    </row>
    <row r="105" spans="1:15" ht="150">
      <c r="A105" s="62"/>
      <c r="B105" s="2" t="s">
        <v>222</v>
      </c>
      <c r="C105" s="3" t="s">
        <v>6</v>
      </c>
      <c r="D105" s="5" t="s">
        <v>223</v>
      </c>
      <c r="E105" s="8">
        <v>539</v>
      </c>
      <c r="F105" s="8">
        <v>539</v>
      </c>
      <c r="G105" s="8">
        <v>539</v>
      </c>
      <c r="H105" s="8">
        <v>248</v>
      </c>
      <c r="I105" s="38">
        <v>538</v>
      </c>
      <c r="J105" s="15">
        <v>236</v>
      </c>
      <c r="K105" s="15">
        <v>236</v>
      </c>
      <c r="L105" s="39">
        <v>226</v>
      </c>
      <c r="M105" s="40">
        <v>226</v>
      </c>
      <c r="N105" s="34"/>
      <c r="O105" s="35" t="s">
        <v>357</v>
      </c>
    </row>
    <row r="106" spans="1:15" ht="150">
      <c r="A106" s="62"/>
      <c r="B106" s="2" t="s">
        <v>224</v>
      </c>
      <c r="C106" s="3" t="s">
        <v>6</v>
      </c>
      <c r="D106" s="5" t="s">
        <v>225</v>
      </c>
      <c r="E106" s="8">
        <v>544</v>
      </c>
      <c r="F106" s="8">
        <v>544</v>
      </c>
      <c r="G106" s="8">
        <v>544</v>
      </c>
      <c r="H106" s="8">
        <v>248</v>
      </c>
      <c r="I106" s="38">
        <v>538</v>
      </c>
      <c r="J106" s="15">
        <v>236</v>
      </c>
      <c r="K106" s="15">
        <v>236</v>
      </c>
      <c r="L106" s="39">
        <v>226</v>
      </c>
      <c r="M106" s="40">
        <v>226</v>
      </c>
      <c r="N106" s="34"/>
      <c r="O106" s="35" t="s">
        <v>357</v>
      </c>
    </row>
    <row r="107" spans="1:15" ht="195">
      <c r="A107" s="62"/>
      <c r="B107" s="23" t="s">
        <v>226</v>
      </c>
      <c r="C107" s="3" t="s">
        <v>14</v>
      </c>
      <c r="D107" s="5" t="s">
        <v>227</v>
      </c>
      <c r="E107" s="6">
        <v>100</v>
      </c>
      <c r="F107" s="6">
        <v>100</v>
      </c>
      <c r="G107" s="6">
        <v>100</v>
      </c>
      <c r="H107" s="6">
        <v>100</v>
      </c>
      <c r="I107" s="22">
        <f>I108/I109*100</f>
        <v>100</v>
      </c>
      <c r="J107" s="10">
        <f>J108/J109*100</f>
        <v>33.333333333333329</v>
      </c>
      <c r="K107" s="10">
        <f>K108/K109*100</f>
        <v>33.333333333333329</v>
      </c>
      <c r="L107" s="45">
        <v>33</v>
      </c>
      <c r="M107" s="45">
        <v>33</v>
      </c>
      <c r="N107" s="31"/>
      <c r="O107" s="32" t="s">
        <v>357</v>
      </c>
    </row>
    <row r="108" spans="1:15" ht="150">
      <c r="A108" s="62"/>
      <c r="B108" s="23" t="s">
        <v>228</v>
      </c>
      <c r="C108" s="3" t="s">
        <v>6</v>
      </c>
      <c r="D108" s="5" t="s">
        <v>229</v>
      </c>
      <c r="E108" s="6">
        <v>3</v>
      </c>
      <c r="F108" s="6">
        <v>3</v>
      </c>
      <c r="G108" s="6">
        <v>3</v>
      </c>
      <c r="H108" s="6">
        <v>3</v>
      </c>
      <c r="I108" s="22">
        <v>3</v>
      </c>
      <c r="J108" s="10">
        <v>2</v>
      </c>
      <c r="K108" s="10">
        <v>2</v>
      </c>
      <c r="L108" s="22">
        <v>2</v>
      </c>
      <c r="M108" s="22">
        <v>2</v>
      </c>
      <c r="N108" s="31"/>
      <c r="O108" s="32" t="s">
        <v>357</v>
      </c>
    </row>
    <row r="109" spans="1:15" ht="150">
      <c r="A109" s="62"/>
      <c r="B109" s="23" t="s">
        <v>230</v>
      </c>
      <c r="C109" s="3" t="s">
        <v>6</v>
      </c>
      <c r="D109" s="5" t="s">
        <v>231</v>
      </c>
      <c r="E109" s="6">
        <v>3</v>
      </c>
      <c r="F109" s="6">
        <v>3</v>
      </c>
      <c r="G109" s="6">
        <v>3</v>
      </c>
      <c r="H109" s="6">
        <v>3</v>
      </c>
      <c r="I109" s="22">
        <v>3</v>
      </c>
      <c r="J109" s="10">
        <v>6</v>
      </c>
      <c r="K109" s="10">
        <v>6</v>
      </c>
      <c r="L109" s="22">
        <v>6</v>
      </c>
      <c r="M109" s="22">
        <v>6</v>
      </c>
      <c r="N109" s="31"/>
      <c r="O109" s="32" t="s">
        <v>357</v>
      </c>
    </row>
    <row r="110" spans="1:15" ht="150">
      <c r="A110" s="62"/>
      <c r="B110" s="2" t="s">
        <v>232</v>
      </c>
      <c r="C110" s="3" t="s">
        <v>14</v>
      </c>
      <c r="D110" s="5" t="s">
        <v>233</v>
      </c>
      <c r="E110" s="6">
        <v>100</v>
      </c>
      <c r="F110" s="6">
        <v>100</v>
      </c>
      <c r="G110" s="6">
        <v>100</v>
      </c>
      <c r="H110" s="6">
        <v>100</v>
      </c>
      <c r="I110" s="22">
        <v>100</v>
      </c>
      <c r="J110" s="10">
        <v>100</v>
      </c>
      <c r="K110" s="10">
        <v>100</v>
      </c>
      <c r="L110" s="45">
        <v>100</v>
      </c>
      <c r="M110" s="45">
        <v>100</v>
      </c>
      <c r="N110" s="31"/>
      <c r="O110" s="32" t="s">
        <v>357</v>
      </c>
    </row>
    <row r="111" spans="1:15" ht="150">
      <c r="A111" s="62"/>
      <c r="B111" s="2" t="s">
        <v>234</v>
      </c>
      <c r="C111" s="3" t="s">
        <v>6</v>
      </c>
      <c r="D111" s="5" t="s">
        <v>235</v>
      </c>
      <c r="E111" s="6">
        <v>544</v>
      </c>
      <c r="F111" s="6">
        <v>544</v>
      </c>
      <c r="G111" s="6">
        <v>544</v>
      </c>
      <c r="H111" s="6">
        <v>248</v>
      </c>
      <c r="I111" s="22">
        <v>538</v>
      </c>
      <c r="J111" s="11">
        <v>239</v>
      </c>
      <c r="K111" s="11">
        <v>236</v>
      </c>
      <c r="L111" s="22">
        <v>228</v>
      </c>
      <c r="M111" s="22">
        <v>228</v>
      </c>
      <c r="N111" s="31"/>
      <c r="O111" s="32" t="s">
        <v>357</v>
      </c>
    </row>
    <row r="112" spans="1:15" ht="150">
      <c r="A112" s="62"/>
      <c r="B112" s="2" t="s">
        <v>236</v>
      </c>
      <c r="C112" s="3" t="s">
        <v>6</v>
      </c>
      <c r="D112" s="5" t="s">
        <v>237</v>
      </c>
      <c r="E112" s="8">
        <v>544</v>
      </c>
      <c r="F112" s="8">
        <v>544</v>
      </c>
      <c r="G112" s="8">
        <v>544</v>
      </c>
      <c r="H112" s="8">
        <v>248</v>
      </c>
      <c r="I112" s="38">
        <v>538</v>
      </c>
      <c r="J112" s="13">
        <v>239</v>
      </c>
      <c r="K112" s="13">
        <v>236</v>
      </c>
      <c r="L112" s="38">
        <v>228</v>
      </c>
      <c r="M112" s="38">
        <v>228</v>
      </c>
      <c r="N112" s="31"/>
      <c r="O112" s="32" t="s">
        <v>357</v>
      </c>
    </row>
    <row r="113" spans="1:15" ht="150">
      <c r="A113" s="62"/>
      <c r="B113" s="2" t="s">
        <v>238</v>
      </c>
      <c r="C113" s="3" t="s">
        <v>14</v>
      </c>
      <c r="D113" s="5" t="s">
        <v>239</v>
      </c>
      <c r="E113" s="6">
        <v>42.7</v>
      </c>
      <c r="F113" s="6">
        <v>64.2</v>
      </c>
      <c r="G113" s="6">
        <v>75.8</v>
      </c>
      <c r="H113" s="6">
        <v>72.099999999999994</v>
      </c>
      <c r="I113" s="22">
        <f>194/764*100</f>
        <v>25.392670157068064</v>
      </c>
      <c r="J113" s="11">
        <v>129.5</v>
      </c>
      <c r="K113" s="11">
        <f>173/305*100</f>
        <v>56.721311475409841</v>
      </c>
      <c r="L113" s="22"/>
      <c r="M113" s="22"/>
      <c r="N113" s="31"/>
      <c r="O113" s="32" t="s">
        <v>357</v>
      </c>
    </row>
    <row r="114" spans="1:15" ht="195">
      <c r="A114" s="62" t="s">
        <v>240</v>
      </c>
      <c r="B114" s="2" t="s">
        <v>241</v>
      </c>
      <c r="C114" s="3" t="s">
        <v>14</v>
      </c>
      <c r="D114" s="5" t="s">
        <v>242</v>
      </c>
      <c r="E114" s="6">
        <v>32.9</v>
      </c>
      <c r="F114" s="6">
        <v>26.7</v>
      </c>
      <c r="G114" s="6">
        <v>26.5</v>
      </c>
      <c r="H114" s="6">
        <v>24.5</v>
      </c>
      <c r="I114" s="22">
        <f>I115/I116*100</f>
        <v>34.105372096762885</v>
      </c>
      <c r="J114" s="10">
        <v>19.3</v>
      </c>
      <c r="K114" s="10">
        <v>31.954084062839538</v>
      </c>
      <c r="L114" s="22">
        <v>36.1</v>
      </c>
      <c r="M114" s="22">
        <v>26</v>
      </c>
      <c r="N114" s="31" t="s">
        <v>386</v>
      </c>
      <c r="O114" s="32" t="s">
        <v>385</v>
      </c>
    </row>
    <row r="115" spans="1:15" ht="150">
      <c r="A115" s="62"/>
      <c r="B115" s="2" t="s">
        <v>243</v>
      </c>
      <c r="C115" s="3" t="s">
        <v>59</v>
      </c>
      <c r="D115" s="5" t="s">
        <v>244</v>
      </c>
      <c r="E115" s="6">
        <v>718428.8</v>
      </c>
      <c r="F115" s="6">
        <v>679302</v>
      </c>
      <c r="G115" s="6">
        <v>764140.4</v>
      </c>
      <c r="H115" s="6">
        <v>829308</v>
      </c>
      <c r="I115" s="22">
        <v>413580.5</v>
      </c>
      <c r="J115" s="11">
        <v>869153.5</v>
      </c>
      <c r="K115" s="11">
        <v>418078.8</v>
      </c>
      <c r="L115" s="22">
        <v>468905.4</v>
      </c>
      <c r="M115" s="22">
        <v>878433.6</v>
      </c>
      <c r="N115" s="31" t="s">
        <v>387</v>
      </c>
      <c r="O115" s="32" t="s">
        <v>385</v>
      </c>
    </row>
    <row r="116" spans="1:15" ht="150">
      <c r="A116" s="62"/>
      <c r="B116" s="2" t="s">
        <v>245</v>
      </c>
      <c r="C116" s="3" t="s">
        <v>59</v>
      </c>
      <c r="D116" s="5" t="s">
        <v>246</v>
      </c>
      <c r="E116" s="6">
        <v>2186453.6</v>
      </c>
      <c r="F116" s="6">
        <v>2539515.6</v>
      </c>
      <c r="G116" s="6">
        <v>2883949.4</v>
      </c>
      <c r="H116" s="6">
        <v>3390451.8</v>
      </c>
      <c r="I116" s="22">
        <v>1212655</v>
      </c>
      <c r="J116" s="11">
        <v>4506765.2</v>
      </c>
      <c r="K116" s="11">
        <v>1308373.6000000001</v>
      </c>
      <c r="L116" s="22">
        <v>1298039.6000000001</v>
      </c>
      <c r="M116" s="22">
        <v>3378307.9</v>
      </c>
      <c r="N116" s="31" t="s">
        <v>388</v>
      </c>
      <c r="O116" s="32" t="s">
        <v>385</v>
      </c>
    </row>
    <row r="117" spans="1:15" ht="180">
      <c r="A117" s="62"/>
      <c r="B117" s="2" t="s">
        <v>247</v>
      </c>
      <c r="C117" s="3" t="s">
        <v>14</v>
      </c>
      <c r="D117" s="5" t="s">
        <v>248</v>
      </c>
      <c r="E117" s="7">
        <v>0</v>
      </c>
      <c r="F117" s="7">
        <v>0</v>
      </c>
      <c r="G117" s="7">
        <v>0</v>
      </c>
      <c r="H117" s="7">
        <v>0</v>
      </c>
      <c r="I117" s="25">
        <v>0</v>
      </c>
      <c r="J117" s="12">
        <v>0</v>
      </c>
      <c r="K117" s="12">
        <v>0</v>
      </c>
      <c r="L117" s="53">
        <v>0</v>
      </c>
      <c r="M117" s="53"/>
      <c r="N117" s="34"/>
      <c r="O117" s="32" t="s">
        <v>352</v>
      </c>
    </row>
    <row r="118" spans="1:15" ht="180">
      <c r="A118" s="62"/>
      <c r="B118" s="2" t="s">
        <v>249</v>
      </c>
      <c r="C118" s="3" t="s">
        <v>59</v>
      </c>
      <c r="D118" s="5" t="s">
        <v>250</v>
      </c>
      <c r="E118" s="6">
        <v>0</v>
      </c>
      <c r="F118" s="6">
        <v>0</v>
      </c>
      <c r="G118" s="6">
        <v>0</v>
      </c>
      <c r="H118" s="6">
        <v>0</v>
      </c>
      <c r="I118" s="22">
        <v>0</v>
      </c>
      <c r="J118" s="11">
        <v>0</v>
      </c>
      <c r="K118" s="11">
        <v>0</v>
      </c>
      <c r="L118" s="21">
        <v>0</v>
      </c>
      <c r="M118" s="21"/>
      <c r="N118" s="34"/>
      <c r="O118" s="32" t="s">
        <v>352</v>
      </c>
    </row>
    <row r="119" spans="1:15" ht="180">
      <c r="A119" s="62"/>
      <c r="B119" s="2" t="s">
        <v>251</v>
      </c>
      <c r="C119" s="3" t="s">
        <v>59</v>
      </c>
      <c r="D119" s="5" t="s">
        <v>252</v>
      </c>
      <c r="E119" s="6">
        <v>14989733</v>
      </c>
      <c r="F119" s="6">
        <v>15718329</v>
      </c>
      <c r="G119" s="6">
        <v>16394443</v>
      </c>
      <c r="H119" s="6">
        <v>16021261</v>
      </c>
      <c r="I119" s="22">
        <v>13568358.439999999</v>
      </c>
      <c r="J119" s="10">
        <v>15181715</v>
      </c>
      <c r="K119" s="10">
        <v>16021261</v>
      </c>
      <c r="L119" s="21">
        <v>13337892.5</v>
      </c>
      <c r="M119" s="21">
        <v>13337892.5</v>
      </c>
      <c r="N119" s="34" t="s">
        <v>392</v>
      </c>
      <c r="O119" s="32" t="s">
        <v>352</v>
      </c>
    </row>
    <row r="120" spans="1:15" ht="360">
      <c r="A120" s="62"/>
      <c r="B120" s="2" t="s">
        <v>253</v>
      </c>
      <c r="C120" s="3" t="s">
        <v>59</v>
      </c>
      <c r="D120" s="5" t="s">
        <v>254</v>
      </c>
      <c r="E120" s="6">
        <v>0</v>
      </c>
      <c r="F120" s="6">
        <v>0</v>
      </c>
      <c r="G120" s="6">
        <v>0</v>
      </c>
      <c r="H120" s="6">
        <v>0</v>
      </c>
      <c r="I120" s="22">
        <v>0</v>
      </c>
      <c r="J120" s="11">
        <v>0</v>
      </c>
      <c r="K120" s="11">
        <v>0</v>
      </c>
      <c r="L120" s="21">
        <v>0</v>
      </c>
      <c r="M120" s="30">
        <v>0</v>
      </c>
      <c r="N120" s="31"/>
      <c r="O120" s="32" t="s">
        <v>359</v>
      </c>
    </row>
    <row r="121" spans="1:15" ht="150">
      <c r="A121" s="62"/>
      <c r="B121" s="2" t="s">
        <v>255</v>
      </c>
      <c r="C121" s="3" t="s">
        <v>14</v>
      </c>
      <c r="D121" s="5" t="s">
        <v>256</v>
      </c>
      <c r="E121" s="6">
        <v>0</v>
      </c>
      <c r="F121" s="6">
        <v>0</v>
      </c>
      <c r="G121" s="6">
        <v>0</v>
      </c>
      <c r="H121" s="6">
        <v>0</v>
      </c>
      <c r="I121" s="22">
        <v>0</v>
      </c>
      <c r="J121" s="10">
        <v>0</v>
      </c>
      <c r="K121" s="10">
        <v>0</v>
      </c>
      <c r="L121" s="22">
        <v>0</v>
      </c>
      <c r="M121" s="22">
        <v>0</v>
      </c>
      <c r="N121" s="31"/>
      <c r="O121" s="32" t="s">
        <v>385</v>
      </c>
    </row>
    <row r="122" spans="1:15" ht="150">
      <c r="A122" s="62"/>
      <c r="B122" s="2" t="s">
        <v>257</v>
      </c>
      <c r="C122" s="3" t="s">
        <v>59</v>
      </c>
      <c r="D122" s="5" t="s">
        <v>258</v>
      </c>
      <c r="E122" s="6">
        <v>0</v>
      </c>
      <c r="F122" s="6">
        <v>0</v>
      </c>
      <c r="G122" s="6">
        <v>0</v>
      </c>
      <c r="H122" s="6">
        <v>0</v>
      </c>
      <c r="I122" s="22">
        <v>0</v>
      </c>
      <c r="J122" s="11">
        <v>0</v>
      </c>
      <c r="K122" s="11">
        <v>0</v>
      </c>
      <c r="L122" s="22">
        <v>0</v>
      </c>
      <c r="M122" s="22">
        <v>0</v>
      </c>
      <c r="N122" s="31"/>
      <c r="O122" s="32" t="s">
        <v>385</v>
      </c>
    </row>
    <row r="123" spans="1:15" ht="210">
      <c r="A123" s="62"/>
      <c r="B123" s="2" t="s">
        <v>259</v>
      </c>
      <c r="C123" s="3" t="s">
        <v>59</v>
      </c>
      <c r="D123" s="5" t="s">
        <v>260</v>
      </c>
      <c r="E123" s="6">
        <v>1868731.7</v>
      </c>
      <c r="F123" s="6">
        <v>2003763</v>
      </c>
      <c r="G123" s="6">
        <v>2216373.5</v>
      </c>
      <c r="H123" s="6">
        <v>2403378</v>
      </c>
      <c r="I123" s="22">
        <v>1257116.1000000001</v>
      </c>
      <c r="J123" s="11">
        <v>2654826.1</v>
      </c>
      <c r="K123" s="11">
        <v>1409040.9</v>
      </c>
      <c r="L123" s="22">
        <v>1464383.9</v>
      </c>
      <c r="M123" s="22">
        <v>3032607</v>
      </c>
      <c r="N123" s="54" t="s">
        <v>389</v>
      </c>
      <c r="O123" s="32" t="s">
        <v>385</v>
      </c>
    </row>
    <row r="124" spans="1:15" ht="150">
      <c r="A124" s="62"/>
      <c r="B124" s="2" t="s">
        <v>261</v>
      </c>
      <c r="C124" s="3" t="s">
        <v>21</v>
      </c>
      <c r="D124" s="5" t="s">
        <v>262</v>
      </c>
      <c r="E124" s="6">
        <v>8336</v>
      </c>
      <c r="F124" s="6">
        <v>8717.2999999999993</v>
      </c>
      <c r="G124" s="6">
        <v>9579</v>
      </c>
      <c r="H124" s="6">
        <v>11071</v>
      </c>
      <c r="I124" s="22">
        <v>6143.5473219561363</v>
      </c>
      <c r="J124" s="11">
        <v>11473.5</v>
      </c>
      <c r="K124" s="11">
        <v>6150.4</v>
      </c>
      <c r="L124" s="55">
        <f>L125/28.3</f>
        <v>7092.1696113074204</v>
      </c>
      <c r="M124" s="55">
        <f>M125/28.3</f>
        <v>13533.116607773851</v>
      </c>
      <c r="N124" s="31"/>
      <c r="O124" s="32" t="s">
        <v>385</v>
      </c>
    </row>
    <row r="125" spans="1:15" ht="195">
      <c r="A125" s="62"/>
      <c r="B125" s="2" t="s">
        <v>263</v>
      </c>
      <c r="C125" s="3" t="s">
        <v>59</v>
      </c>
      <c r="D125" s="5" t="s">
        <v>264</v>
      </c>
      <c r="E125" s="6">
        <v>238162</v>
      </c>
      <c r="F125" s="6">
        <v>250334.1</v>
      </c>
      <c r="G125" s="6">
        <v>274591.8</v>
      </c>
      <c r="H125" s="6">
        <v>315330.40000000002</v>
      </c>
      <c r="I125" s="22">
        <v>176756</v>
      </c>
      <c r="J125" s="11">
        <v>358311.9</v>
      </c>
      <c r="K125" s="11">
        <v>176135.9</v>
      </c>
      <c r="L125" s="55">
        <v>200708.4</v>
      </c>
      <c r="M125" s="55">
        <v>382987.2</v>
      </c>
      <c r="N125" s="31" t="s">
        <v>390</v>
      </c>
      <c r="O125" s="32" t="s">
        <v>385</v>
      </c>
    </row>
    <row r="126" spans="1:15" ht="255">
      <c r="A126" s="62"/>
      <c r="B126" s="2" t="s">
        <v>265</v>
      </c>
      <c r="C126" s="3" t="s">
        <v>266</v>
      </c>
      <c r="D126" s="5" t="s">
        <v>267</v>
      </c>
      <c r="E126" s="6">
        <v>1</v>
      </c>
      <c r="F126" s="6">
        <v>1</v>
      </c>
      <c r="G126" s="6">
        <v>1</v>
      </c>
      <c r="H126" s="6">
        <v>1</v>
      </c>
      <c r="I126" s="22">
        <v>1</v>
      </c>
      <c r="J126" s="11">
        <v>1</v>
      </c>
      <c r="K126" s="11">
        <v>1</v>
      </c>
      <c r="L126" s="21">
        <v>1</v>
      </c>
      <c r="M126" s="30">
        <v>1</v>
      </c>
      <c r="N126" s="31"/>
      <c r="O126" s="32" t="s">
        <v>358</v>
      </c>
    </row>
    <row r="127" spans="1:15" ht="45">
      <c r="A127" s="62"/>
      <c r="B127" s="2" t="s">
        <v>268</v>
      </c>
      <c r="C127" s="3" t="s">
        <v>269</v>
      </c>
      <c r="D127" s="5" t="s">
        <v>270</v>
      </c>
      <c r="E127" s="6">
        <v>75.2</v>
      </c>
      <c r="F127" s="6">
        <v>69.3</v>
      </c>
      <c r="G127" s="6">
        <v>81.2</v>
      </c>
      <c r="H127" s="6">
        <v>92.3</v>
      </c>
      <c r="I127" s="22" t="s">
        <v>360</v>
      </c>
      <c r="J127" s="10">
        <v>89</v>
      </c>
      <c r="K127" s="10" t="s">
        <v>360</v>
      </c>
      <c r="L127" s="21" t="s">
        <v>360</v>
      </c>
      <c r="M127" s="30" t="s">
        <v>360</v>
      </c>
      <c r="N127" s="56"/>
      <c r="O127" s="32"/>
    </row>
    <row r="128" spans="1:15" ht="195">
      <c r="A128" s="62"/>
      <c r="B128" s="2" t="s">
        <v>10</v>
      </c>
      <c r="C128" s="3" t="s">
        <v>271</v>
      </c>
      <c r="D128" s="5" t="s">
        <v>272</v>
      </c>
      <c r="E128" s="9">
        <v>28.571000000000002</v>
      </c>
      <c r="F128" s="9">
        <v>28.716999999999999</v>
      </c>
      <c r="G128" s="9">
        <v>28.829000000000001</v>
      </c>
      <c r="H128" s="9">
        <v>28.638000000000002</v>
      </c>
      <c r="I128" s="57">
        <v>28.829000000000001</v>
      </c>
      <c r="J128" s="16">
        <v>28.382000000000001</v>
      </c>
      <c r="K128" s="16">
        <v>28.638000000000002</v>
      </c>
      <c r="L128" s="58">
        <v>28.382000000000001</v>
      </c>
      <c r="M128" s="59">
        <v>28.382000000000001</v>
      </c>
      <c r="N128" s="31"/>
      <c r="O128" s="32" t="s">
        <v>351</v>
      </c>
    </row>
    <row r="129" spans="1:15" ht="150">
      <c r="A129" s="62" t="s">
        <v>273</v>
      </c>
      <c r="B129" s="2" t="s">
        <v>274</v>
      </c>
      <c r="C129" s="3" t="s">
        <v>48</v>
      </c>
      <c r="D129" s="5" t="s">
        <v>275</v>
      </c>
      <c r="E129" s="6">
        <v>0</v>
      </c>
      <c r="F129" s="6">
        <v>0</v>
      </c>
      <c r="G129" s="6">
        <v>0</v>
      </c>
      <c r="H129" s="6">
        <v>0</v>
      </c>
      <c r="I129" s="22">
        <v>0</v>
      </c>
      <c r="J129" s="10">
        <v>0</v>
      </c>
      <c r="K129" s="10">
        <v>0</v>
      </c>
      <c r="L129" s="45">
        <v>0</v>
      </c>
      <c r="M129" s="45">
        <v>0</v>
      </c>
      <c r="N129" s="31"/>
      <c r="O129" s="32" t="s">
        <v>357</v>
      </c>
    </row>
    <row r="130" spans="1:15" ht="150">
      <c r="A130" s="62"/>
      <c r="B130" s="2" t="s">
        <v>276</v>
      </c>
      <c r="C130" s="3" t="s">
        <v>277</v>
      </c>
      <c r="D130" s="5" t="s">
        <v>278</v>
      </c>
      <c r="E130" s="7">
        <v>790.93</v>
      </c>
      <c r="F130" s="7">
        <v>782.92</v>
      </c>
      <c r="G130" s="7">
        <v>782.76</v>
      </c>
      <c r="H130" s="7">
        <v>782.65</v>
      </c>
      <c r="I130" s="25">
        <v>392.23297829061727</v>
      </c>
      <c r="J130" s="12">
        <v>632.04</v>
      </c>
      <c r="K130" s="12">
        <v>395</v>
      </c>
      <c r="L130" s="37">
        <v>391.76</v>
      </c>
      <c r="M130" s="37">
        <v>632</v>
      </c>
      <c r="N130" s="31"/>
      <c r="O130" s="32" t="s">
        <v>357</v>
      </c>
    </row>
    <row r="131" spans="1:15" ht="150">
      <c r="A131" s="62"/>
      <c r="B131" s="2" t="s">
        <v>279</v>
      </c>
      <c r="C131" s="3" t="s">
        <v>280</v>
      </c>
      <c r="D131" s="5" t="s">
        <v>281</v>
      </c>
      <c r="E131" s="6">
        <v>21435100</v>
      </c>
      <c r="F131" s="6">
        <v>21429200</v>
      </c>
      <c r="G131" s="6">
        <v>21424200</v>
      </c>
      <c r="H131" s="6">
        <v>21421000</v>
      </c>
      <c r="I131" s="22">
        <v>10605587.5</v>
      </c>
      <c r="J131" s="11">
        <v>17299000</v>
      </c>
      <c r="K131" s="11">
        <v>5302793.75</v>
      </c>
      <c r="L131" s="21">
        <f>M131/2</f>
        <v>8647500</v>
      </c>
      <c r="M131" s="22">
        <v>17295000</v>
      </c>
      <c r="N131" s="31"/>
      <c r="O131" s="32" t="s">
        <v>357</v>
      </c>
    </row>
    <row r="132" spans="1:15" ht="150">
      <c r="A132" s="62"/>
      <c r="B132" s="2" t="s">
        <v>282</v>
      </c>
      <c r="C132" s="3" t="s">
        <v>11</v>
      </c>
      <c r="D132" s="5" t="s">
        <v>283</v>
      </c>
      <c r="E132" s="6">
        <v>27101</v>
      </c>
      <c r="F132" s="6">
        <v>27371</v>
      </c>
      <c r="G132" s="6">
        <v>27370</v>
      </c>
      <c r="H132" s="6">
        <v>27370</v>
      </c>
      <c r="I132" s="22">
        <v>27039</v>
      </c>
      <c r="J132" s="11">
        <v>27370</v>
      </c>
      <c r="K132" s="11">
        <v>27370</v>
      </c>
      <c r="L132" s="22">
        <v>27370</v>
      </c>
      <c r="M132" s="22">
        <v>27370</v>
      </c>
      <c r="N132" s="31"/>
      <c r="O132" s="32" t="s">
        <v>357</v>
      </c>
    </row>
    <row r="133" spans="1:15" ht="150">
      <c r="A133" s="62"/>
      <c r="B133" s="2" t="s">
        <v>284</v>
      </c>
      <c r="C133" s="3" t="s">
        <v>285</v>
      </c>
      <c r="D133" s="5" t="s">
        <v>286</v>
      </c>
      <c r="E133" s="7">
        <v>0.11</v>
      </c>
      <c r="F133" s="7">
        <v>0.11</v>
      </c>
      <c r="G133" s="7">
        <v>0.11</v>
      </c>
      <c r="H133" s="7">
        <v>0.11</v>
      </c>
      <c r="I133" s="25">
        <v>5.5335673740723249E-2</v>
      </c>
      <c r="J133" s="12">
        <v>0.11</v>
      </c>
      <c r="K133" s="12">
        <v>0.05</v>
      </c>
      <c r="L133" s="37">
        <v>0.06</v>
      </c>
      <c r="M133" s="37">
        <v>0.11</v>
      </c>
      <c r="N133" s="31"/>
      <c r="O133" s="32" t="s">
        <v>357</v>
      </c>
    </row>
    <row r="134" spans="1:15" ht="150">
      <c r="A134" s="62"/>
      <c r="B134" s="2" t="s">
        <v>287</v>
      </c>
      <c r="C134" s="3" t="s">
        <v>288</v>
      </c>
      <c r="D134" s="5" t="s">
        <v>289</v>
      </c>
      <c r="E134" s="6">
        <v>71873.100000000006</v>
      </c>
      <c r="F134" s="6">
        <v>71835</v>
      </c>
      <c r="G134" s="6">
        <v>71850</v>
      </c>
      <c r="H134" s="6">
        <v>65125</v>
      </c>
      <c r="I134" s="22">
        <v>35260.5</v>
      </c>
      <c r="J134" s="11">
        <v>58023</v>
      </c>
      <c r="K134" s="11">
        <v>31800</v>
      </c>
      <c r="L134" s="22">
        <v>34000</v>
      </c>
      <c r="M134" s="22">
        <v>58000</v>
      </c>
      <c r="N134" s="31"/>
      <c r="O134" s="32" t="s">
        <v>357</v>
      </c>
    </row>
    <row r="135" spans="1:15" ht="150">
      <c r="A135" s="62"/>
      <c r="B135" s="2" t="s">
        <v>290</v>
      </c>
      <c r="C135" s="3" t="s">
        <v>175</v>
      </c>
      <c r="D135" s="5" t="s">
        <v>291</v>
      </c>
      <c r="E135" s="6">
        <v>635763</v>
      </c>
      <c r="F135" s="6">
        <v>643390.80000000005</v>
      </c>
      <c r="G135" s="6">
        <v>643394.4</v>
      </c>
      <c r="H135" s="6">
        <v>568100</v>
      </c>
      <c r="I135" s="22">
        <v>637211</v>
      </c>
      <c r="J135" s="11">
        <v>519590</v>
      </c>
      <c r="K135" s="11">
        <v>499990</v>
      </c>
      <c r="L135" s="22">
        <v>508190</v>
      </c>
      <c r="M135" s="22">
        <v>508190</v>
      </c>
      <c r="N135" s="31" t="s">
        <v>373</v>
      </c>
      <c r="O135" s="32" t="s">
        <v>357</v>
      </c>
    </row>
    <row r="136" spans="1:15" ht="150">
      <c r="A136" s="62"/>
      <c r="B136" s="2" t="s">
        <v>292</v>
      </c>
      <c r="C136" s="3" t="s">
        <v>293</v>
      </c>
      <c r="D136" s="5" t="s">
        <v>294</v>
      </c>
      <c r="E136" s="7">
        <v>6.38</v>
      </c>
      <c r="F136" s="7">
        <v>6.35</v>
      </c>
      <c r="G136" s="7">
        <v>6.35</v>
      </c>
      <c r="H136" s="7">
        <v>6.22</v>
      </c>
      <c r="I136" s="25">
        <v>3.2517937815572679</v>
      </c>
      <c r="J136" s="12">
        <v>5.07</v>
      </c>
      <c r="K136" s="12">
        <v>3.1</v>
      </c>
      <c r="L136" s="37">
        <v>3.25</v>
      </c>
      <c r="M136" s="37">
        <v>5.07</v>
      </c>
      <c r="N136" s="31"/>
      <c r="O136" s="32" t="s">
        <v>357</v>
      </c>
    </row>
    <row r="137" spans="1:15" ht="150">
      <c r="A137" s="62"/>
      <c r="B137" s="2" t="s">
        <v>295</v>
      </c>
      <c r="C137" s="3" t="s">
        <v>296</v>
      </c>
      <c r="D137" s="5" t="s">
        <v>297</v>
      </c>
      <c r="E137" s="6">
        <v>171703</v>
      </c>
      <c r="F137" s="6">
        <v>171750</v>
      </c>
      <c r="G137" s="6">
        <v>171695</v>
      </c>
      <c r="H137" s="6">
        <v>170150</v>
      </c>
      <c r="I137" s="22">
        <v>85655.5</v>
      </c>
      <c r="J137" s="11">
        <v>138656</v>
      </c>
      <c r="K137" s="11">
        <v>84900</v>
      </c>
      <c r="L137" s="22">
        <v>85650</v>
      </c>
      <c r="M137" s="22">
        <v>138500</v>
      </c>
      <c r="N137" s="31"/>
      <c r="O137" s="32" t="s">
        <v>357</v>
      </c>
    </row>
    <row r="138" spans="1:15" ht="150">
      <c r="A138" s="62"/>
      <c r="B138" s="2" t="s">
        <v>298</v>
      </c>
      <c r="C138" s="3" t="s">
        <v>11</v>
      </c>
      <c r="D138" s="5" t="s">
        <v>299</v>
      </c>
      <c r="E138" s="6">
        <v>26897</v>
      </c>
      <c r="F138" s="6">
        <v>27032</v>
      </c>
      <c r="G138" s="6">
        <v>27040</v>
      </c>
      <c r="H138" s="6">
        <v>27370</v>
      </c>
      <c r="I138" s="22">
        <v>26341</v>
      </c>
      <c r="J138" s="11">
        <v>27370</v>
      </c>
      <c r="K138" s="11">
        <v>27370</v>
      </c>
      <c r="L138" s="22">
        <v>27370</v>
      </c>
      <c r="M138" s="22">
        <v>27370</v>
      </c>
      <c r="N138" s="31"/>
      <c r="O138" s="32" t="s">
        <v>357</v>
      </c>
    </row>
    <row r="139" spans="1:15" ht="150">
      <c r="A139" s="62"/>
      <c r="B139" s="2" t="s">
        <v>300</v>
      </c>
      <c r="C139" s="3" t="s">
        <v>293</v>
      </c>
      <c r="D139" s="5" t="s">
        <v>301</v>
      </c>
      <c r="E139" s="7">
        <v>12.19</v>
      </c>
      <c r="F139" s="7">
        <v>12.18</v>
      </c>
      <c r="G139" s="7">
        <v>12.18</v>
      </c>
      <c r="H139" s="7">
        <v>11.6</v>
      </c>
      <c r="I139" s="25">
        <v>5.8634749805836011</v>
      </c>
      <c r="J139" s="12">
        <v>9.3800000000000008</v>
      </c>
      <c r="K139" s="12">
        <v>5.7</v>
      </c>
      <c r="L139" s="37">
        <f>M139/2</f>
        <v>4.6749999999999998</v>
      </c>
      <c r="M139" s="37">
        <v>9.35</v>
      </c>
      <c r="N139" s="31"/>
      <c r="O139" s="32" t="s">
        <v>357</v>
      </c>
    </row>
    <row r="140" spans="1:15" ht="150">
      <c r="A140" s="62"/>
      <c r="B140" s="2" t="s">
        <v>302</v>
      </c>
      <c r="C140" s="3" t="s">
        <v>296</v>
      </c>
      <c r="D140" s="5" t="s">
        <v>303</v>
      </c>
      <c r="E140" s="6">
        <v>318049</v>
      </c>
      <c r="F140" s="6">
        <v>318023</v>
      </c>
      <c r="G140" s="6">
        <v>318015</v>
      </c>
      <c r="H140" s="6">
        <v>317500</v>
      </c>
      <c r="I140" s="22">
        <v>158542.5</v>
      </c>
      <c r="J140" s="11">
        <v>256819</v>
      </c>
      <c r="K140" s="11">
        <v>156200</v>
      </c>
      <c r="L140" s="22">
        <v>150250</v>
      </c>
      <c r="M140" s="22">
        <v>256000</v>
      </c>
      <c r="N140" s="31"/>
      <c r="O140" s="32" t="s">
        <v>357</v>
      </c>
    </row>
    <row r="141" spans="1:15" ht="150">
      <c r="A141" s="62"/>
      <c r="B141" s="2" t="s">
        <v>304</v>
      </c>
      <c r="C141" s="3" t="s">
        <v>11</v>
      </c>
      <c r="D141" s="5" t="s">
        <v>305</v>
      </c>
      <c r="E141" s="6">
        <v>26095</v>
      </c>
      <c r="F141" s="6">
        <v>26110</v>
      </c>
      <c r="G141" s="6">
        <v>26110</v>
      </c>
      <c r="H141" s="6">
        <v>27370</v>
      </c>
      <c r="I141" s="22">
        <v>27039</v>
      </c>
      <c r="J141" s="11">
        <v>27370</v>
      </c>
      <c r="K141" s="11">
        <v>27370</v>
      </c>
      <c r="L141" s="22">
        <v>27370</v>
      </c>
      <c r="M141" s="22">
        <v>27370</v>
      </c>
      <c r="N141" s="31"/>
      <c r="O141" s="32" t="s">
        <v>357</v>
      </c>
    </row>
    <row r="142" spans="1:15" ht="150">
      <c r="A142" s="62"/>
      <c r="B142" s="2" t="s">
        <v>306</v>
      </c>
      <c r="C142" s="3" t="s">
        <v>293</v>
      </c>
      <c r="D142" s="5" t="s">
        <v>307</v>
      </c>
      <c r="E142" s="7">
        <v>53.04</v>
      </c>
      <c r="F142" s="7">
        <v>53.01</v>
      </c>
      <c r="G142" s="7">
        <v>53.01</v>
      </c>
      <c r="H142" s="7">
        <v>52.99</v>
      </c>
      <c r="I142" s="25">
        <v>26.390657938533231</v>
      </c>
      <c r="J142" s="12">
        <v>42.79</v>
      </c>
      <c r="K142" s="12">
        <v>26.4</v>
      </c>
      <c r="L142" s="37">
        <f>M142/2</f>
        <v>21.395</v>
      </c>
      <c r="M142" s="37">
        <v>42.79</v>
      </c>
      <c r="N142" s="31"/>
      <c r="O142" s="32" t="s">
        <v>357</v>
      </c>
    </row>
    <row r="143" spans="1:15" ht="150">
      <c r="A143" s="62"/>
      <c r="B143" s="2" t="s">
        <v>308</v>
      </c>
      <c r="C143" s="3" t="s">
        <v>296</v>
      </c>
      <c r="D143" s="5" t="s">
        <v>309</v>
      </c>
      <c r="E143" s="6">
        <v>1432102</v>
      </c>
      <c r="F143" s="6">
        <v>1434030</v>
      </c>
      <c r="G143" s="6">
        <v>1433896</v>
      </c>
      <c r="H143" s="6">
        <v>1433250</v>
      </c>
      <c r="I143" s="22">
        <v>713577</v>
      </c>
      <c r="J143" s="11">
        <v>1157449</v>
      </c>
      <c r="K143" s="11">
        <v>714800</v>
      </c>
      <c r="L143" s="22">
        <v>713575</v>
      </c>
      <c r="M143" s="22">
        <v>1157500</v>
      </c>
      <c r="N143" s="31"/>
      <c r="O143" s="32" t="s">
        <v>357</v>
      </c>
    </row>
    <row r="144" spans="1:15" ht="150">
      <c r="A144" s="62"/>
      <c r="B144" s="2" t="s">
        <v>310</v>
      </c>
      <c r="C144" s="3" t="s">
        <v>11</v>
      </c>
      <c r="D144" s="5" t="s">
        <v>311</v>
      </c>
      <c r="E144" s="6">
        <v>27001</v>
      </c>
      <c r="F144" s="6">
        <v>27051</v>
      </c>
      <c r="G144" s="6">
        <v>27050</v>
      </c>
      <c r="H144" s="6">
        <v>27050</v>
      </c>
      <c r="I144" s="22">
        <v>27039</v>
      </c>
      <c r="J144" s="11">
        <v>27050</v>
      </c>
      <c r="K144" s="11">
        <v>27050</v>
      </c>
      <c r="L144" s="22">
        <v>27050</v>
      </c>
      <c r="M144" s="22">
        <v>27050</v>
      </c>
      <c r="N144" s="31"/>
      <c r="O144" s="32" t="s">
        <v>357</v>
      </c>
    </row>
    <row r="145" spans="1:15" ht="150">
      <c r="A145" s="62"/>
      <c r="B145" s="2" t="s">
        <v>312</v>
      </c>
      <c r="C145" s="3" t="s">
        <v>48</v>
      </c>
      <c r="D145" s="5" t="s">
        <v>313</v>
      </c>
      <c r="E145" s="6">
        <v>0</v>
      </c>
      <c r="F145" s="6">
        <v>0</v>
      </c>
      <c r="G145" s="6">
        <v>0</v>
      </c>
      <c r="H145" s="6">
        <v>0</v>
      </c>
      <c r="I145" s="22">
        <v>0</v>
      </c>
      <c r="J145" s="10">
        <v>0</v>
      </c>
      <c r="K145" s="10">
        <v>0</v>
      </c>
      <c r="L145" s="45">
        <v>0</v>
      </c>
      <c r="M145" s="45">
        <v>0</v>
      </c>
      <c r="N145" s="31"/>
      <c r="O145" s="32" t="s">
        <v>357</v>
      </c>
    </row>
    <row r="146" spans="1:15" ht="150">
      <c r="A146" s="62"/>
      <c r="B146" s="2" t="s">
        <v>314</v>
      </c>
      <c r="C146" s="3" t="s">
        <v>277</v>
      </c>
      <c r="D146" s="5" t="s">
        <v>315</v>
      </c>
      <c r="E146" s="7">
        <v>88.05</v>
      </c>
      <c r="F146" s="7">
        <v>89.03</v>
      </c>
      <c r="G146" s="7">
        <v>85.06</v>
      </c>
      <c r="H146" s="7">
        <v>85.06</v>
      </c>
      <c r="I146" s="25">
        <v>83.02</v>
      </c>
      <c r="J146" s="12">
        <v>83.25</v>
      </c>
      <c r="K146" s="12">
        <v>42.4</v>
      </c>
      <c r="L146" s="37">
        <f>M146/2</f>
        <v>41.625</v>
      </c>
      <c r="M146" s="37">
        <v>83.25</v>
      </c>
      <c r="N146" s="31"/>
      <c r="O146" s="32" t="s">
        <v>357</v>
      </c>
    </row>
    <row r="147" spans="1:15" ht="150">
      <c r="A147" s="62"/>
      <c r="B147" s="2" t="s">
        <v>316</v>
      </c>
      <c r="C147" s="3" t="s">
        <v>280</v>
      </c>
      <c r="D147" s="5" t="s">
        <v>317</v>
      </c>
      <c r="E147" s="6">
        <v>2515563</v>
      </c>
      <c r="F147" s="6">
        <v>2556536</v>
      </c>
      <c r="G147" s="6">
        <v>2452146</v>
      </c>
      <c r="H147" s="6">
        <v>2435930</v>
      </c>
      <c r="I147" s="22">
        <v>1208868</v>
      </c>
      <c r="J147" s="11">
        <v>2362852.1</v>
      </c>
      <c r="K147" s="11">
        <v>1216800</v>
      </c>
      <c r="L147" s="22">
        <v>1208860</v>
      </c>
      <c r="M147" s="22">
        <v>2362850</v>
      </c>
      <c r="N147" s="31"/>
      <c r="O147" s="32" t="s">
        <v>357</v>
      </c>
    </row>
    <row r="148" spans="1:15" ht="150">
      <c r="A148" s="62"/>
      <c r="B148" s="2" t="s">
        <v>318</v>
      </c>
      <c r="C148" s="3" t="s">
        <v>285</v>
      </c>
      <c r="D148" s="5" t="s">
        <v>319</v>
      </c>
      <c r="E148" s="7">
        <v>0.14000000000000001</v>
      </c>
      <c r="F148" s="7">
        <v>0.13</v>
      </c>
      <c r="G148" s="7">
        <v>0.13</v>
      </c>
      <c r="H148" s="7">
        <v>0.13</v>
      </c>
      <c r="I148" s="25">
        <v>0.13</v>
      </c>
      <c r="J148" s="12">
        <v>0.13</v>
      </c>
      <c r="K148" s="12">
        <v>0.06</v>
      </c>
      <c r="L148" s="37">
        <f>M148/2</f>
        <v>6.5000000000000002E-2</v>
      </c>
      <c r="M148" s="37">
        <v>0.13</v>
      </c>
      <c r="N148" s="31"/>
      <c r="O148" s="32" t="s">
        <v>357</v>
      </c>
    </row>
    <row r="149" spans="1:15" ht="150">
      <c r="A149" s="62"/>
      <c r="B149" s="2" t="s">
        <v>320</v>
      </c>
      <c r="C149" s="3" t="s">
        <v>288</v>
      </c>
      <c r="D149" s="5" t="s">
        <v>321</v>
      </c>
      <c r="E149" s="6">
        <v>7898</v>
      </c>
      <c r="F149" s="6">
        <v>8190</v>
      </c>
      <c r="G149" s="6">
        <v>8199</v>
      </c>
      <c r="H149" s="6">
        <v>8195</v>
      </c>
      <c r="I149" s="22">
        <v>4086.2</v>
      </c>
      <c r="J149" s="11">
        <v>7949.2</v>
      </c>
      <c r="K149" s="11">
        <v>3980</v>
      </c>
      <c r="L149" s="22">
        <v>4085</v>
      </c>
      <c r="M149" s="22">
        <v>7948</v>
      </c>
      <c r="N149" s="31"/>
      <c r="O149" s="32" t="s">
        <v>357</v>
      </c>
    </row>
    <row r="150" spans="1:15" ht="180">
      <c r="A150" s="62"/>
      <c r="B150" s="2" t="s">
        <v>322</v>
      </c>
      <c r="C150" s="3" t="s">
        <v>175</v>
      </c>
      <c r="D150" s="5" t="s">
        <v>323</v>
      </c>
      <c r="E150" s="6">
        <v>57348.3</v>
      </c>
      <c r="F150" s="6">
        <v>60744.2</v>
      </c>
      <c r="G150" s="6">
        <v>61029.2</v>
      </c>
      <c r="H150" s="6">
        <v>61029.2</v>
      </c>
      <c r="I150" s="22">
        <v>61029.2</v>
      </c>
      <c r="J150" s="11">
        <v>61029.2</v>
      </c>
      <c r="K150" s="21">
        <f>L150</f>
        <v>61029.2</v>
      </c>
      <c r="L150" s="22">
        <v>61029.2</v>
      </c>
      <c r="M150" s="22">
        <v>61029.2</v>
      </c>
      <c r="N150" s="31"/>
      <c r="O150" s="32" t="s">
        <v>397</v>
      </c>
    </row>
    <row r="151" spans="1:15" ht="150">
      <c r="A151" s="62"/>
      <c r="B151" s="2" t="s">
        <v>324</v>
      </c>
      <c r="C151" s="3" t="s">
        <v>293</v>
      </c>
      <c r="D151" s="5" t="s">
        <v>325</v>
      </c>
      <c r="E151" s="7">
        <v>0.1</v>
      </c>
      <c r="F151" s="7">
        <v>0.1</v>
      </c>
      <c r="G151" s="7">
        <v>0.1</v>
      </c>
      <c r="H151" s="7">
        <v>0.1</v>
      </c>
      <c r="I151" s="25">
        <v>0.1</v>
      </c>
      <c r="J151" s="12">
        <v>0.1</v>
      </c>
      <c r="K151" s="12">
        <v>0.05</v>
      </c>
      <c r="L151" s="37">
        <f>M151/2</f>
        <v>0.05</v>
      </c>
      <c r="M151" s="37">
        <v>0.1</v>
      </c>
      <c r="N151" s="31"/>
      <c r="O151" s="32" t="s">
        <v>357</v>
      </c>
    </row>
    <row r="152" spans="1:15" ht="150">
      <c r="A152" s="62"/>
      <c r="B152" s="2" t="s">
        <v>326</v>
      </c>
      <c r="C152" s="3" t="s">
        <v>296</v>
      </c>
      <c r="D152" s="5" t="s">
        <v>327</v>
      </c>
      <c r="E152" s="6">
        <v>2798</v>
      </c>
      <c r="F152" s="6">
        <v>2858</v>
      </c>
      <c r="G152" s="6">
        <v>2873</v>
      </c>
      <c r="H152" s="6">
        <v>2843</v>
      </c>
      <c r="I152" s="22">
        <v>1405.5</v>
      </c>
      <c r="J152" s="11">
        <v>2757.7</v>
      </c>
      <c r="K152" s="11">
        <v>1390</v>
      </c>
      <c r="L152" s="22">
        <v>1400</v>
      </c>
      <c r="M152" s="22">
        <v>2750</v>
      </c>
      <c r="N152" s="31"/>
      <c r="O152" s="32" t="s">
        <v>357</v>
      </c>
    </row>
    <row r="153" spans="1:15" ht="150">
      <c r="A153" s="62"/>
      <c r="B153" s="2" t="s">
        <v>328</v>
      </c>
      <c r="C153" s="3" t="s">
        <v>293</v>
      </c>
      <c r="D153" s="5" t="s">
        <v>329</v>
      </c>
      <c r="E153" s="7">
        <v>1.1100000000000001</v>
      </c>
      <c r="F153" s="7">
        <v>1.1100000000000001</v>
      </c>
      <c r="G153" s="7">
        <v>1.1100000000000001</v>
      </c>
      <c r="H153" s="7">
        <v>1.1100000000000001</v>
      </c>
      <c r="I153" s="25">
        <v>1.1100000000000001</v>
      </c>
      <c r="J153" s="12">
        <v>1.0900000000000001</v>
      </c>
      <c r="K153" s="12">
        <v>0.55000000000000004</v>
      </c>
      <c r="L153" s="37">
        <f>M153/2</f>
        <v>0.54500000000000004</v>
      </c>
      <c r="M153" s="37">
        <v>1.0900000000000001</v>
      </c>
      <c r="N153" s="31"/>
      <c r="O153" s="32" t="s">
        <v>357</v>
      </c>
    </row>
    <row r="154" spans="1:15" ht="150">
      <c r="A154" s="62"/>
      <c r="B154" s="2" t="s">
        <v>330</v>
      </c>
      <c r="C154" s="3" t="s">
        <v>296</v>
      </c>
      <c r="D154" s="5" t="s">
        <v>331</v>
      </c>
      <c r="E154" s="6">
        <v>31795</v>
      </c>
      <c r="F154" s="6">
        <v>31975</v>
      </c>
      <c r="G154" s="6">
        <v>31998</v>
      </c>
      <c r="H154" s="6">
        <v>31925</v>
      </c>
      <c r="I154" s="22">
        <v>15926</v>
      </c>
      <c r="J154" s="11">
        <v>30967.3</v>
      </c>
      <c r="K154" s="11">
        <v>15200</v>
      </c>
      <c r="L154" s="22">
        <v>15925</v>
      </c>
      <c r="M154" s="22">
        <v>30950</v>
      </c>
      <c r="N154" s="31"/>
      <c r="O154" s="32" t="s">
        <v>357</v>
      </c>
    </row>
    <row r="155" spans="1:15" ht="150">
      <c r="A155" s="62"/>
      <c r="B155" s="2" t="s">
        <v>332</v>
      </c>
      <c r="C155" s="3" t="s">
        <v>293</v>
      </c>
      <c r="D155" s="5" t="s">
        <v>333</v>
      </c>
      <c r="E155" s="7">
        <v>0</v>
      </c>
      <c r="F155" s="7">
        <v>0</v>
      </c>
      <c r="G155" s="7">
        <v>0</v>
      </c>
      <c r="H155" s="7">
        <v>0</v>
      </c>
      <c r="I155" s="25">
        <v>0</v>
      </c>
      <c r="J155" s="12">
        <v>0</v>
      </c>
      <c r="K155" s="12">
        <v>0</v>
      </c>
      <c r="L155" s="37">
        <v>0</v>
      </c>
      <c r="M155" s="37">
        <v>0</v>
      </c>
      <c r="N155" s="31"/>
      <c r="O155" s="32" t="s">
        <v>357</v>
      </c>
    </row>
    <row r="156" spans="1:15" ht="150">
      <c r="A156" s="62"/>
      <c r="B156" s="2" t="s">
        <v>334</v>
      </c>
      <c r="C156" s="3" t="s">
        <v>296</v>
      </c>
      <c r="D156" s="5" t="s">
        <v>335</v>
      </c>
      <c r="E156" s="6">
        <v>0</v>
      </c>
      <c r="F156" s="6">
        <v>0</v>
      </c>
      <c r="G156" s="6">
        <v>0</v>
      </c>
      <c r="H156" s="6">
        <v>0</v>
      </c>
      <c r="I156" s="22">
        <v>0</v>
      </c>
      <c r="J156" s="11">
        <v>0</v>
      </c>
      <c r="K156" s="11">
        <v>0</v>
      </c>
      <c r="L156" s="22">
        <v>0</v>
      </c>
      <c r="M156" s="22">
        <v>0</v>
      </c>
      <c r="N156" s="31"/>
      <c r="O156" s="32" t="s">
        <v>357</v>
      </c>
    </row>
    <row r="157" spans="1:15" ht="240">
      <c r="A157" s="62"/>
      <c r="B157" s="2" t="s">
        <v>336</v>
      </c>
      <c r="C157" s="3" t="s">
        <v>337</v>
      </c>
      <c r="D157" s="5" t="s">
        <v>338</v>
      </c>
      <c r="E157" s="6">
        <v>0</v>
      </c>
      <c r="F157" s="6">
        <v>0</v>
      </c>
      <c r="G157" s="6">
        <v>0</v>
      </c>
      <c r="H157" s="6">
        <v>0</v>
      </c>
      <c r="I157" s="22">
        <v>0</v>
      </c>
      <c r="J157" s="10">
        <v>0</v>
      </c>
      <c r="K157" s="10">
        <v>0</v>
      </c>
      <c r="L157" s="21">
        <v>0</v>
      </c>
      <c r="M157" s="30">
        <v>0</v>
      </c>
      <c r="N157" s="34"/>
      <c r="O157" s="35"/>
    </row>
    <row r="158" spans="1:15" ht="180">
      <c r="A158" s="62"/>
      <c r="B158" s="2" t="s">
        <v>339</v>
      </c>
      <c r="C158" s="3" t="s">
        <v>337</v>
      </c>
      <c r="D158" s="5" t="s">
        <v>340</v>
      </c>
      <c r="E158" s="6">
        <v>94.6</v>
      </c>
      <c r="F158" s="6">
        <v>0</v>
      </c>
      <c r="G158" s="6">
        <v>96.7</v>
      </c>
      <c r="H158" s="6">
        <v>0</v>
      </c>
      <c r="I158" s="22">
        <v>0</v>
      </c>
      <c r="J158" s="11">
        <v>97</v>
      </c>
      <c r="K158" s="11">
        <v>0</v>
      </c>
      <c r="L158" s="21">
        <v>0</v>
      </c>
      <c r="M158" s="21">
        <v>0</v>
      </c>
      <c r="N158" s="60" t="s">
        <v>391</v>
      </c>
      <c r="O158" s="32" t="s">
        <v>355</v>
      </c>
    </row>
    <row r="159" spans="1:15" ht="195">
      <c r="A159" s="62"/>
      <c r="B159" s="2" t="s">
        <v>341</v>
      </c>
      <c r="C159" s="3" t="s">
        <v>337</v>
      </c>
      <c r="D159" s="5" t="s">
        <v>342</v>
      </c>
      <c r="E159" s="6">
        <v>0</v>
      </c>
      <c r="F159" s="6">
        <v>0</v>
      </c>
      <c r="G159" s="6">
        <v>0</v>
      </c>
      <c r="H159" s="6">
        <v>0</v>
      </c>
      <c r="I159" s="22">
        <v>0</v>
      </c>
      <c r="J159" s="11">
        <v>0</v>
      </c>
      <c r="K159" s="11">
        <v>0</v>
      </c>
      <c r="L159" s="45"/>
      <c r="M159" s="45"/>
      <c r="N159" s="31"/>
      <c r="O159" s="32" t="s">
        <v>354</v>
      </c>
    </row>
    <row r="160" spans="1:15" ht="65.25" customHeight="1">
      <c r="A160" s="62"/>
      <c r="B160" s="2" t="s">
        <v>343</v>
      </c>
      <c r="C160" s="3" t="s">
        <v>337</v>
      </c>
      <c r="D160" s="5" t="s">
        <v>344</v>
      </c>
      <c r="E160" s="6">
        <v>90.9</v>
      </c>
      <c r="F160" s="6">
        <v>0</v>
      </c>
      <c r="G160" s="6">
        <v>93.6</v>
      </c>
      <c r="H160" s="6">
        <v>90.6</v>
      </c>
      <c r="I160" s="22">
        <v>0</v>
      </c>
      <c r="J160" s="11">
        <v>0</v>
      </c>
      <c r="K160" s="11">
        <v>0</v>
      </c>
      <c r="L160" s="45">
        <v>0</v>
      </c>
      <c r="M160" s="45">
        <v>90.5</v>
      </c>
      <c r="N160" s="31" t="s">
        <v>383</v>
      </c>
      <c r="O160" s="32" t="s">
        <v>354</v>
      </c>
    </row>
    <row r="161" spans="1:15" ht="45">
      <c r="A161" s="62"/>
      <c r="B161" s="2" t="s">
        <v>345</v>
      </c>
      <c r="C161" s="3" t="s">
        <v>337</v>
      </c>
      <c r="D161" s="5" t="s">
        <v>346</v>
      </c>
      <c r="E161" s="6">
        <v>0</v>
      </c>
      <c r="F161" s="6">
        <v>0</v>
      </c>
      <c r="G161" s="6">
        <v>0</v>
      </c>
      <c r="H161" s="6">
        <v>0</v>
      </c>
      <c r="I161" s="22">
        <v>0</v>
      </c>
      <c r="J161" s="11">
        <v>0</v>
      </c>
      <c r="K161" s="11">
        <v>0</v>
      </c>
      <c r="L161" s="21">
        <v>0</v>
      </c>
      <c r="M161" s="30">
        <v>0</v>
      </c>
      <c r="N161" s="34"/>
      <c r="O161" s="35"/>
    </row>
    <row r="162" spans="1:15" ht="30">
      <c r="A162" s="62"/>
      <c r="B162" s="2" t="s">
        <v>347</v>
      </c>
      <c r="C162" s="3" t="s">
        <v>337</v>
      </c>
      <c r="D162" s="5" t="s">
        <v>348</v>
      </c>
      <c r="E162" s="6">
        <v>0</v>
      </c>
      <c r="F162" s="6">
        <v>0</v>
      </c>
      <c r="G162" s="6">
        <v>0</v>
      </c>
      <c r="H162" s="6">
        <v>0</v>
      </c>
      <c r="I162" s="22">
        <v>0</v>
      </c>
      <c r="J162" s="11">
        <v>0</v>
      </c>
      <c r="K162" s="11">
        <v>0</v>
      </c>
      <c r="L162" s="21">
        <v>0</v>
      </c>
      <c r="M162" s="30">
        <v>0</v>
      </c>
      <c r="N162" s="34"/>
      <c r="O162" s="35"/>
    </row>
  </sheetData>
  <sheetProtection formatCells="0" formatColumns="0" formatRows="0" insertColumns="0" insertRows="0" insertHyperlinks="0" deleteColumns="0" deleteRows="0" sort="0" autoFilter="0" pivotTables="0"/>
  <autoFilter ref="A3:O162"/>
  <mergeCells count="10">
    <mergeCell ref="A1:O1"/>
    <mergeCell ref="A82:A93"/>
    <mergeCell ref="A94:A113"/>
    <mergeCell ref="A114:A128"/>
    <mergeCell ref="A129:A162"/>
    <mergeCell ref="A4:A30"/>
    <mergeCell ref="A31:A38"/>
    <mergeCell ref="A39:A57"/>
    <mergeCell ref="A58:A75"/>
    <mergeCell ref="A76:A81"/>
  </mergeCells>
  <pageMargins left="0.23622047244094491" right="0.23622047244094491" top="0.23622047244094491" bottom="0.23622047244094491" header="0.31496062992125984" footer="0.31496062992125984"/>
  <pageSetup paperSize="9" scale="65" firstPageNumber="2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Ввод_данных_ОМСУ__Белоярский__2023г</dc:title>
  <dc:subject>Spreadsheet export</dc:subject>
  <dc:creator>Maatwebsite</dc:creator>
  <cp:keywords>maatwebsite, excel, export</cp:keywords>
  <dc:description>Default spreadsheet export</dc:description>
  <cp:lastModifiedBy>RePack by Diakov</cp:lastModifiedBy>
  <cp:lastPrinted>2024-07-08T06:41:50Z</cp:lastPrinted>
  <dcterms:created xsi:type="dcterms:W3CDTF">2024-04-24T08:40:53Z</dcterms:created>
  <dcterms:modified xsi:type="dcterms:W3CDTF">2025-07-28T07:57:05Z</dcterms:modified>
  <cp:category>Excel</cp:category>
</cp:coreProperties>
</file>