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еречень работ(услуг) по кап. р" sheetId="1" r:id="rId1"/>
    <sheet name="перечень многоквартирных домов" sheetId="2" r:id="rId2"/>
  </sheets>
  <calcPr calcId="114210"/>
</workbook>
</file>

<file path=xl/calcChain.xml><?xml version="1.0" encoding="utf-8"?>
<calcChain xmlns="http://schemas.openxmlformats.org/spreadsheetml/2006/main">
  <c r="C11" i="1"/>
  <c r="E11"/>
  <c r="F11"/>
  <c r="G11"/>
  <c r="H11"/>
  <c r="D11"/>
  <c r="L10" i="2"/>
  <c r="N9"/>
  <c r="M9"/>
  <c r="Q9"/>
  <c r="Q8"/>
  <c r="I10"/>
  <c r="J10"/>
  <c r="K10"/>
  <c r="H10"/>
  <c r="Q10"/>
  <c r="P8"/>
  <c r="M10"/>
  <c r="O9"/>
  <c r="C10" i="1"/>
  <c r="C9"/>
  <c r="O10" i="2"/>
  <c r="N10"/>
  <c r="P9"/>
  <c r="P10"/>
</calcChain>
</file>

<file path=xl/sharedStrings.xml><?xml version="1.0" encoding="utf-8"?>
<sst xmlns="http://schemas.openxmlformats.org/spreadsheetml/2006/main" count="82" uniqueCount="55">
  <si>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</si>
  <si>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</si>
  <si>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</si>
  <si>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</si>
  <si>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</si>
  <si>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</si>
  <si>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</si>
  <si>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</si>
  <si>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</si>
  <si>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</si>
  <si>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</si>
  <si>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</si>
  <si>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</si>
  <si>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</si>
  <si>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</si>
  <si>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</si>
  <si>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</si>
  <si>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</si>
  <si>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</si>
  <si>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</si>
  <si>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</si>
  <si>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</si>
  <si>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</si>
  <si>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</si>
  <si>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</si>
  <si>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</si>
  <si>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</si>
  <si>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</si>
  <si>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</si>
  <si>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2014 год</t>
  </si>
  <si>
    <t>электроснабжение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</si>
  <si>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</si>
  <si>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</si>
  <si>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</si>
  <si>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</si>
  <si>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</si>
  <si>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ул.Центральная д.5           г. Белоярский</t>
  </si>
  <si>
    <t>3 микрорайон д.17             г. Белоярский</t>
  </si>
  <si>
    <t>_</t>
  </si>
  <si>
    <t>ж/б панели</t>
  </si>
  <si>
    <t>Адрес многоквартирного жилого дома</t>
  </si>
  <si>
    <t>виды работ, установленные ч.1 ст.166 Жилищного Кодекса РФ</t>
  </si>
  <si>
    <t xml:space="preserve">Итого </t>
  </si>
  <si>
    <t>Итого :</t>
  </si>
  <si>
    <t>завершения последнего капитального ремонта</t>
  </si>
  <si>
    <t>общая площадь многоквартирного жилого дома, всего</t>
  </si>
  <si>
    <t>Площадь помещений многоквартирного жилого дома:</t>
  </si>
  <si>
    <t>Количество жителей, зарегистрированных в многоквартирном доме на дату утверждения краткосрочного плана</t>
  </si>
  <si>
    <t>за счет средств собственников помещений в многоквартирном доме</t>
  </si>
  <si>
    <t>Удельная стоимость капитального ремонта 1 кв. м общей площади помещений многоквартирного дома</t>
  </si>
  <si>
    <t>Предельная стоимость капитального ремонта 1 кв. м общей площади помещений многоквартирного дома</t>
  </si>
  <si>
    <t>Перечень многоквартирных домов, подлежащих капитальному ремонту  общего имущества в  Белоярском районе на 2014 год</t>
  </si>
  <si>
    <t xml:space="preserve">Перечень работ  по капитальному ремонту общего имущества в многоквартирных домах,                                                                                                                                                              которые подлежат капитальному ремонту в Белоярском районе на 2014 год </t>
  </si>
  <si>
    <t>ПРИЛОЖЕНИЕ 1                                                                                                                  к постановлению администрации Белоярского района                                                от 10 ноября 2014 года № 1548</t>
  </si>
  <si>
    <t>ПРИЛОЖЕНИЕ 2                                                                                                                  к постановлению администрации Белоярского района                                      от 10 ноября  2014 года № 1548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</si>
</sst>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" fontId="0" fillId="0" borderId="0" xfId="0" applyNumberFormat="1"/>
    <xf numFmtId="4" fontId="1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V4" sqref="V4"/>
    </sheetView>
  </sheetViews>
  <sheetFormatPr defaultRowHeight="15"/>
  <cols>
    <col min="1" max="1" width="6.7109375" customWidth="1"/>
    <col min="2" max="2" width="18.42578125" customWidth="1"/>
    <col min="3" max="3" width="15.5703125" customWidth="1"/>
    <col min="4" max="4" width="12.7109375" customWidth="1"/>
    <col min="5" max="5" width="10.28515625" customWidth="1"/>
    <col min="6" max="6" width="11.7109375" customWidth="1"/>
    <col min="7" max="7" width="11.140625" customWidth="1"/>
    <col min="8" max="8" width="10.5703125" customWidth="1"/>
    <col min="9" max="9" width="10.140625" customWidth="1"/>
    <col min="11" max="11" width="5" customWidth="1"/>
    <col min="12" max="12" width="8.5703125" customWidth="1"/>
    <col min="13" max="13" width="5.140625" customWidth="1"/>
    <col min="14" max="14" width="8.28515625" customWidth="1"/>
    <col min="15" max="15" width="4.140625" customWidth="1"/>
    <col min="16" max="16" width="8.140625" customWidth="1"/>
    <col min="17" max="17" width="5.28515625" customWidth="1"/>
    <col min="19" max="19" width="4.7109375" customWidth="1"/>
    <col min="21" max="21" width="12.85546875" customWidth="1"/>
    <col min="23" max="23" width="10" bestFit="1" customWidth="1"/>
    <col min="25" max="25" width="10" bestFit="1" customWidth="1"/>
    <col min="27" max="27" width="12.42578125" bestFit="1" customWidth="1"/>
  </cols>
  <sheetData>
    <row r="1" spans="1:20" ht="78" customHeight="1">
      <c r="M1" s="24" t="s">
        <v>53</v>
      </c>
      <c r="N1" s="24"/>
      <c r="O1" s="24"/>
      <c r="P1" s="24"/>
      <c r="Q1" s="24"/>
      <c r="R1" s="24"/>
      <c r="S1" s="24"/>
    </row>
    <row r="2" spans="1:20" ht="53.25" customHeight="1">
      <c r="A2" s="21"/>
      <c r="B2" s="23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1"/>
    </row>
    <row r="3" spans="1:20" ht="45" customHeight="1">
      <c r="A3" s="33" t="s">
        <v>0</v>
      </c>
      <c r="B3" s="33" t="s">
        <v>40</v>
      </c>
      <c r="C3" s="33" t="s">
        <v>1</v>
      </c>
      <c r="D3" s="36" t="s">
        <v>41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1"/>
    </row>
    <row r="4" spans="1:20" ht="62.25" customHeight="1">
      <c r="A4" s="34"/>
      <c r="B4" s="34"/>
      <c r="C4" s="34"/>
      <c r="D4" s="30" t="s">
        <v>2</v>
      </c>
      <c r="E4" s="31"/>
      <c r="F4" s="31"/>
      <c r="G4" s="31"/>
      <c r="H4" s="31"/>
      <c r="I4" s="32"/>
      <c r="J4" s="22" t="s">
        <v>3</v>
      </c>
      <c r="K4" s="22"/>
      <c r="L4" s="22" t="s">
        <v>4</v>
      </c>
      <c r="M4" s="22"/>
      <c r="N4" s="22" t="s">
        <v>5</v>
      </c>
      <c r="O4" s="22"/>
      <c r="P4" s="22" t="s">
        <v>6</v>
      </c>
      <c r="Q4" s="22"/>
      <c r="R4" s="22" t="s">
        <v>7</v>
      </c>
      <c r="S4" s="22"/>
      <c r="T4" s="1"/>
    </row>
    <row r="5" spans="1:20" ht="39.75" customHeight="1">
      <c r="A5" s="34"/>
      <c r="B5" s="34"/>
      <c r="C5" s="35"/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5.5">
      <c r="A6" s="35"/>
      <c r="B6" s="35"/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9</v>
      </c>
      <c r="K6" s="2" t="s">
        <v>8</v>
      </c>
      <c r="L6" s="2" t="s">
        <v>10</v>
      </c>
      <c r="M6" s="2" t="s">
        <v>8</v>
      </c>
      <c r="N6" s="2" t="s">
        <v>10</v>
      </c>
      <c r="O6" s="2" t="s">
        <v>8</v>
      </c>
      <c r="P6" s="2" t="s">
        <v>10</v>
      </c>
      <c r="Q6" s="2" t="s">
        <v>8</v>
      </c>
      <c r="R6" s="2" t="s">
        <v>11</v>
      </c>
      <c r="S6" s="2" t="s">
        <v>8</v>
      </c>
      <c r="T6" s="1"/>
    </row>
    <row r="7" spans="1:2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"/>
    </row>
    <row r="8" spans="1:20">
      <c r="A8" s="25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  <c r="T8" s="1"/>
    </row>
    <row r="9" spans="1:20" ht="25.5">
      <c r="A9" s="3">
        <v>1</v>
      </c>
      <c r="B9" s="5" t="s">
        <v>36</v>
      </c>
      <c r="C9" s="10">
        <f>D9+E9+F9+G9+H9</f>
        <v>12150054.51</v>
      </c>
      <c r="D9" s="10">
        <v>2841917.76</v>
      </c>
      <c r="E9" s="10">
        <v>2358696.7799999998</v>
      </c>
      <c r="F9" s="10">
        <v>2450708.04</v>
      </c>
      <c r="G9" s="10">
        <v>2450708.04</v>
      </c>
      <c r="H9" s="10">
        <v>2048023.89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"/>
    </row>
    <row r="10" spans="1:20" ht="25.5">
      <c r="A10" s="3">
        <v>2</v>
      </c>
      <c r="B10" s="5" t="s">
        <v>37</v>
      </c>
      <c r="C10" s="10">
        <f>D10+F10+G10+H10</f>
        <v>9573531.6799999997</v>
      </c>
      <c r="D10" s="14">
        <v>2179149.7999999998</v>
      </c>
      <c r="E10" s="15">
        <v>0</v>
      </c>
      <c r="F10" s="14">
        <v>2607616.04</v>
      </c>
      <c r="G10" s="14">
        <v>2607616.04</v>
      </c>
      <c r="H10" s="14">
        <v>2179149.7999999998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v>0</v>
      </c>
      <c r="R10" s="15">
        <v>0</v>
      </c>
      <c r="S10" s="15">
        <v>0</v>
      </c>
      <c r="T10" s="1"/>
    </row>
    <row r="11" spans="1:20" ht="28.5" customHeight="1">
      <c r="A11" s="28" t="s">
        <v>42</v>
      </c>
      <c r="B11" s="29"/>
      <c r="C11" s="10">
        <f t="shared" ref="C11:H11" si="0">SUM(C9:C10)</f>
        <v>21723586.189999998</v>
      </c>
      <c r="D11" s="10">
        <f t="shared" si="0"/>
        <v>5021067.5599999996</v>
      </c>
      <c r="E11" s="10">
        <f t="shared" si="0"/>
        <v>2358696.7799999998</v>
      </c>
      <c r="F11" s="10">
        <f t="shared" si="0"/>
        <v>5058324.08</v>
      </c>
      <c r="G11" s="10">
        <f t="shared" si="0"/>
        <v>5058324.08</v>
      </c>
      <c r="H11" s="10">
        <f t="shared" si="0"/>
        <v>4227173.6899999995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"/>
    </row>
    <row r="13" spans="1:20">
      <c r="D13" s="12"/>
    </row>
    <row r="15" spans="1:20">
      <c r="C15" s="12"/>
    </row>
  </sheetData>
  <mergeCells count="14">
    <mergeCell ref="A11:B11"/>
    <mergeCell ref="D4:I4"/>
    <mergeCell ref="C3:C5"/>
    <mergeCell ref="A3:A6"/>
    <mergeCell ref="B3:B6"/>
    <mergeCell ref="D3:S3"/>
    <mergeCell ref="J4:K4"/>
    <mergeCell ref="L4:M4"/>
    <mergeCell ref="N4:O4"/>
    <mergeCell ref="P4:Q4"/>
    <mergeCell ref="R4:S4"/>
    <mergeCell ref="B2:R2"/>
    <mergeCell ref="M1:S1"/>
    <mergeCell ref="A8:S8"/>
  </mergeCells>
  <phoneticPr fontId="0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Normal="100" workbookViewId="0">
      <selection activeCell="T2" sqref="T2"/>
    </sheetView>
  </sheetViews>
  <sheetFormatPr defaultRowHeight="15"/>
  <cols>
    <col min="1" max="1" width="9.28515625" bestFit="1" customWidth="1"/>
    <col min="2" max="2" width="19.42578125" customWidth="1"/>
    <col min="3" max="4" width="9.28515625" bestFit="1" customWidth="1"/>
    <col min="5" max="5" width="10.28515625" customWidth="1"/>
    <col min="6" max="6" width="5.5703125" customWidth="1"/>
    <col min="7" max="7" width="7" customWidth="1"/>
    <col min="8" max="11" width="9.28515625" bestFit="1" customWidth="1"/>
    <col min="12" max="12" width="11.85546875" customWidth="1"/>
    <col min="13" max="13" width="11.140625" customWidth="1"/>
    <col min="14" max="14" width="11.140625" bestFit="1" customWidth="1"/>
    <col min="15" max="15" width="10.85546875" customWidth="1"/>
    <col min="16" max="16" width="21.28515625" customWidth="1"/>
    <col min="17" max="18" width="9.28515625" bestFit="1" customWidth="1"/>
    <col min="19" max="19" width="9.7109375" bestFit="1" customWidth="1"/>
    <col min="20" max="20" width="17" customWidth="1"/>
  </cols>
  <sheetData>
    <row r="1" spans="1:21" ht="77.25" customHeight="1">
      <c r="N1" s="24" t="s">
        <v>54</v>
      </c>
      <c r="O1" s="48"/>
      <c r="P1" s="48"/>
      <c r="Q1" s="48"/>
      <c r="R1" s="48"/>
      <c r="S1" s="20"/>
      <c r="T1" s="20"/>
      <c r="U1" s="20"/>
    </row>
    <row r="2" spans="1:21" ht="57.75" customHeight="1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ht="43.5" customHeight="1">
      <c r="A3" s="51" t="s">
        <v>12</v>
      </c>
      <c r="B3" s="51" t="s">
        <v>40</v>
      </c>
      <c r="C3" s="54" t="s">
        <v>13</v>
      </c>
      <c r="D3" s="55"/>
      <c r="E3" s="45" t="s">
        <v>14</v>
      </c>
      <c r="F3" s="45" t="s">
        <v>15</v>
      </c>
      <c r="G3" s="45" t="s">
        <v>16</v>
      </c>
      <c r="H3" s="39" t="s">
        <v>45</v>
      </c>
      <c r="I3" s="42" t="s">
        <v>46</v>
      </c>
      <c r="J3" s="43"/>
      <c r="K3" s="39" t="s">
        <v>47</v>
      </c>
      <c r="L3" s="42" t="s">
        <v>17</v>
      </c>
      <c r="M3" s="44"/>
      <c r="N3" s="44"/>
      <c r="O3" s="44"/>
      <c r="P3" s="43"/>
      <c r="Q3" s="39" t="s">
        <v>49</v>
      </c>
      <c r="R3" s="39" t="s">
        <v>50</v>
      </c>
      <c r="S3" s="39" t="s">
        <v>18</v>
      </c>
    </row>
    <row r="4" spans="1:21" ht="15" customHeight="1">
      <c r="A4" s="52"/>
      <c r="B4" s="52"/>
      <c r="C4" s="39" t="s">
        <v>19</v>
      </c>
      <c r="D4" s="39" t="s">
        <v>44</v>
      </c>
      <c r="E4" s="46"/>
      <c r="F4" s="46"/>
      <c r="G4" s="46"/>
      <c r="H4" s="40"/>
      <c r="I4" s="39" t="s">
        <v>20</v>
      </c>
      <c r="J4" s="39" t="s">
        <v>21</v>
      </c>
      <c r="K4" s="40"/>
      <c r="L4" s="39" t="s">
        <v>20</v>
      </c>
      <c r="M4" s="42" t="s">
        <v>22</v>
      </c>
      <c r="N4" s="44"/>
      <c r="O4" s="44"/>
      <c r="P4" s="43"/>
      <c r="Q4" s="40"/>
      <c r="R4" s="40"/>
      <c r="S4" s="40"/>
    </row>
    <row r="5" spans="1:21" ht="130.5" customHeight="1">
      <c r="A5" s="52"/>
      <c r="B5" s="52"/>
      <c r="C5" s="40"/>
      <c r="D5" s="40"/>
      <c r="E5" s="46"/>
      <c r="F5" s="46"/>
      <c r="G5" s="46"/>
      <c r="H5" s="41"/>
      <c r="I5" s="41"/>
      <c r="J5" s="41"/>
      <c r="K5" s="41"/>
      <c r="L5" s="41"/>
      <c r="M5" s="4" t="s">
        <v>23</v>
      </c>
      <c r="N5" s="4" t="s">
        <v>24</v>
      </c>
      <c r="O5" s="4" t="s">
        <v>25</v>
      </c>
      <c r="P5" s="4" t="s">
        <v>48</v>
      </c>
      <c r="Q5" s="41"/>
      <c r="R5" s="41"/>
      <c r="S5" s="40"/>
    </row>
    <row r="6" spans="1:21">
      <c r="A6" s="53"/>
      <c r="B6" s="53"/>
      <c r="C6" s="41"/>
      <c r="D6" s="41"/>
      <c r="E6" s="47"/>
      <c r="F6" s="47"/>
      <c r="G6" s="47"/>
      <c r="H6" s="5" t="s">
        <v>26</v>
      </c>
      <c r="I6" s="5" t="s">
        <v>26</v>
      </c>
      <c r="J6" s="5" t="s">
        <v>26</v>
      </c>
      <c r="K6" s="5" t="s">
        <v>27</v>
      </c>
      <c r="L6" s="5" t="s">
        <v>8</v>
      </c>
      <c r="M6" s="5" t="s">
        <v>8</v>
      </c>
      <c r="N6" s="5" t="s">
        <v>8</v>
      </c>
      <c r="O6" s="5" t="s">
        <v>8</v>
      </c>
      <c r="P6" s="5" t="s">
        <v>8</v>
      </c>
      <c r="Q6" s="5" t="s">
        <v>28</v>
      </c>
      <c r="R6" s="5" t="s">
        <v>28</v>
      </c>
      <c r="S6" s="41"/>
    </row>
    <row r="7" spans="1:2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21" ht="25.5">
      <c r="A8" s="6">
        <v>1</v>
      </c>
      <c r="B8" s="5" t="s">
        <v>36</v>
      </c>
      <c r="C8" s="6">
        <v>1977</v>
      </c>
      <c r="D8" s="8" t="s">
        <v>38</v>
      </c>
      <c r="E8" s="6" t="s">
        <v>39</v>
      </c>
      <c r="F8" s="6">
        <v>5</v>
      </c>
      <c r="G8" s="6">
        <v>4</v>
      </c>
      <c r="H8" s="9">
        <v>3973</v>
      </c>
      <c r="I8" s="9">
        <v>3597</v>
      </c>
      <c r="J8" s="9">
        <v>3160</v>
      </c>
      <c r="K8" s="6">
        <v>163</v>
      </c>
      <c r="L8" s="13">
        <v>12150054.51</v>
      </c>
      <c r="M8" s="17">
        <v>720981.72</v>
      </c>
      <c r="N8" s="17">
        <v>1172505.6299999999</v>
      </c>
      <c r="O8" s="17">
        <v>509785.06</v>
      </c>
      <c r="P8" s="17">
        <f>L8-M8-N8-O8</f>
        <v>9746782.0999999996</v>
      </c>
      <c r="Q8" s="18">
        <f>L8/H8</f>
        <v>3058.1561817266547</v>
      </c>
      <c r="R8" s="6"/>
      <c r="S8" s="19">
        <v>42003</v>
      </c>
    </row>
    <row r="9" spans="1:21" ht="25.5">
      <c r="A9" s="6">
        <v>2</v>
      </c>
      <c r="B9" s="5" t="s">
        <v>37</v>
      </c>
      <c r="C9" s="6">
        <v>1981</v>
      </c>
      <c r="D9" s="8" t="s">
        <v>38</v>
      </c>
      <c r="E9" s="6" t="s">
        <v>39</v>
      </c>
      <c r="F9" s="6">
        <v>5</v>
      </c>
      <c r="G9" s="6">
        <v>4</v>
      </c>
      <c r="H9" s="9">
        <v>4253.7</v>
      </c>
      <c r="I9" s="9">
        <v>3827.3</v>
      </c>
      <c r="J9" s="9">
        <v>3005.2</v>
      </c>
      <c r="K9" s="6">
        <v>133</v>
      </c>
      <c r="L9" s="13">
        <v>9573531.6799999997</v>
      </c>
      <c r="M9" s="13">
        <f>451334.88/39292991.03*L9</f>
        <v>109965.3820873559</v>
      </c>
      <c r="N9" s="13">
        <f>M9*0.7/0.3*2.3/3.3</f>
        <v>178832.59107135658</v>
      </c>
      <c r="O9" s="13">
        <f>N9*10/23</f>
        <v>77753.300465807202</v>
      </c>
      <c r="P9" s="13">
        <f>L9-M9-N9-O9</f>
        <v>9206980.4063754808</v>
      </c>
      <c r="Q9" s="18">
        <f>L9/H9</f>
        <v>2250.6363119166845</v>
      </c>
      <c r="R9" s="6"/>
      <c r="S9" s="19">
        <v>42200</v>
      </c>
      <c r="T9" s="12"/>
    </row>
    <row r="10" spans="1:21">
      <c r="A10" s="49" t="s">
        <v>43</v>
      </c>
      <c r="B10" s="50"/>
      <c r="C10" s="6"/>
      <c r="D10" s="6"/>
      <c r="E10" s="6"/>
      <c r="F10" s="6"/>
      <c r="G10" s="6"/>
      <c r="H10" s="9">
        <f t="shared" ref="H10:P10" si="0">SUM(H8:H9)</f>
        <v>8226.7000000000007</v>
      </c>
      <c r="I10" s="9">
        <f t="shared" si="0"/>
        <v>7424.3</v>
      </c>
      <c r="J10" s="9">
        <f t="shared" si="0"/>
        <v>6165.2</v>
      </c>
      <c r="K10" s="9">
        <f t="shared" si="0"/>
        <v>296</v>
      </c>
      <c r="L10" s="13">
        <f t="shared" si="0"/>
        <v>21723586.189999998</v>
      </c>
      <c r="M10" s="13">
        <f t="shared" si="0"/>
        <v>830947.10208735592</v>
      </c>
      <c r="N10" s="13">
        <f t="shared" si="0"/>
        <v>1351338.2210713564</v>
      </c>
      <c r="O10" s="13">
        <f t="shared" si="0"/>
        <v>587538.36046580714</v>
      </c>
      <c r="P10" s="13">
        <f t="shared" si="0"/>
        <v>18953762.50637548</v>
      </c>
      <c r="Q10" s="18">
        <f>L10/H10</f>
        <v>2640.6197126429793</v>
      </c>
      <c r="R10" s="6"/>
      <c r="S10" s="6"/>
    </row>
  </sheetData>
  <mergeCells count="22">
    <mergeCell ref="B3:B6"/>
    <mergeCell ref="C3:D3"/>
    <mergeCell ref="G3:G6"/>
    <mergeCell ref="H3:H5"/>
    <mergeCell ref="N1:R1"/>
    <mergeCell ref="A10:B10"/>
    <mergeCell ref="I4:I5"/>
    <mergeCell ref="J4:J5"/>
    <mergeCell ref="L4:L5"/>
    <mergeCell ref="M4:P4"/>
    <mergeCell ref="A2:S2"/>
    <mergeCell ref="A3:A6"/>
    <mergeCell ref="R3:R5"/>
    <mergeCell ref="S3:S6"/>
    <mergeCell ref="C4:C6"/>
    <mergeCell ref="D4:D6"/>
    <mergeCell ref="I3:J3"/>
    <mergeCell ref="K3:K5"/>
    <mergeCell ref="L3:P3"/>
    <mergeCell ref="Q3:Q5"/>
    <mergeCell ref="E3:E6"/>
    <mergeCell ref="F3:F6"/>
  </mergeCells>
  <phoneticPr fontId="0" type="noConversion"/>
  <pageMargins left="0.31496062992125984" right="0.11811023622047245" top="0.35433070866141736" bottom="0.15748031496062992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работ(услуг) по кап. р</vt:lpstr>
      <vt:lpstr>перечень многоквартирных домов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2014-11-10T04:41:42Z</dcterms:modified>
</cp:coreProperties>
</file>