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Конкурсы\2022\2 конкурс вск муниц\2 (2022)\"/>
    </mc:Choice>
  </mc:AlternateContent>
  <bookViews>
    <workbookView xWindow="480" yWindow="840" windowWidth="19440" windowHeight="1129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P59" i="1" l="1"/>
  <c r="AA59" i="1" s="1"/>
  <c r="AA60" i="1" s="1"/>
  <c r="P56" i="1"/>
  <c r="Q56" i="1" s="1"/>
  <c r="P47" i="1"/>
  <c r="AA47" i="1" s="1"/>
  <c r="P46" i="1"/>
  <c r="AA46" i="1" s="1"/>
  <c r="P43" i="1"/>
  <c r="AA43" i="1" s="1"/>
  <c r="AA44" i="1" s="1"/>
  <c r="P40" i="1"/>
  <c r="AA40" i="1" s="1"/>
  <c r="P39" i="1"/>
  <c r="AA39" i="1" s="1"/>
  <c r="P36" i="1"/>
  <c r="AA36" i="1" s="1"/>
  <c r="AA37" i="1" s="1"/>
  <c r="P33" i="1"/>
  <c r="AA33" i="1" s="1"/>
  <c r="P32" i="1"/>
  <c r="AA32" i="1" s="1"/>
  <c r="P31" i="1"/>
  <c r="AA31" i="1" s="1"/>
  <c r="P30" i="1"/>
  <c r="AA30" i="1" s="1"/>
  <c r="AA56" i="1" l="1"/>
  <c r="AA57" i="1" s="1"/>
  <c r="Q59" i="1"/>
  <c r="AA41" i="1"/>
  <c r="AA48" i="1"/>
  <c r="AA34" i="1"/>
  <c r="P65" i="1"/>
  <c r="AA65" i="1" s="1"/>
  <c r="P51" i="1" l="1"/>
  <c r="AA51" i="1" s="1"/>
  <c r="P27" i="1"/>
  <c r="AA27" i="1" s="1"/>
  <c r="P24" i="1"/>
  <c r="AA24" i="1" s="1"/>
  <c r="P63" i="1"/>
  <c r="AA63" i="1" s="1"/>
  <c r="P64" i="1"/>
  <c r="AA64" i="1" s="1"/>
  <c r="P62" i="1"/>
  <c r="AA62" i="1" s="1"/>
  <c r="P52" i="1"/>
  <c r="AA52" i="1" s="1"/>
  <c r="P53" i="1"/>
  <c r="AA53" i="1" s="1"/>
  <c r="P50" i="1"/>
  <c r="AA50" i="1" s="1"/>
  <c r="AA54" i="1" l="1"/>
  <c r="AA66" i="1"/>
  <c r="Q50" i="1"/>
  <c r="Q26" i="1" l="1"/>
  <c r="Q23" i="1"/>
  <c r="U24" i="1" l="1"/>
  <c r="V24" i="1" s="1"/>
  <c r="Q24" i="1" l="1"/>
  <c r="Q27" i="1"/>
  <c r="AA28" i="1"/>
  <c r="AA25" i="1" l="1"/>
  <c r="P68" i="1" l="1"/>
  <c r="AA68" i="1" s="1"/>
  <c r="AA69" i="1" s="1"/>
</calcChain>
</file>

<file path=xl/sharedStrings.xml><?xml version="1.0" encoding="utf-8"?>
<sst xmlns="http://schemas.openxmlformats.org/spreadsheetml/2006/main" count="130" uniqueCount="101">
  <si>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</si>
  <si>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</si>
  <si>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</si>
  <si>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</si>
  <si>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</si>
  <si>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</si>
  <si>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</si>
  <si>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</si>
  <si>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</si>
  <si>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7-й мкр, д, 20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</si>
  <si>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</si>
  <si>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</si>
  <si>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</si>
  <si>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</si>
  <si>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</si>
  <si>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</si>
  <si>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</si>
  <si>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</si>
  <si>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</si>
  <si>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</si>
  <si>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</si>
  <si>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</si>
  <si>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</si>
  <si>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</si>
  <si>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</si>
  <si>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</si>
  <si>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</si>
  <si>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</si>
  <si>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</si>
  <si>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</si>
  <si>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</si>
  <si>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</si>
  <si>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Лот № 10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</si>
  <si>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</si>
  <si>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</si>
  <si>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</si>
  <si>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</si>
  <si>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</si>
  <si>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</si>
  <si>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</si>
  <si>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</si>
  <si>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</si>
  <si>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</si>
  <si>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</si>
  <si>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</si>
  <si>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</si>
  <si>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</si>
  <si>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</si>
  <si>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</si>
  <si>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</si>
  <si>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</si>
  <si>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</si>
  <si>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 xml:space="preserve">                      ИТОГО ПО ЛОТУ № 4:</t>
  </si>
  <si>
    <t xml:space="preserve">                      ИТОГО ПО ЛОТУ № 5:</t>
  </si>
  <si>
    <t xml:space="preserve">                      ИТОГО ПО ЛОТУ № 6:</t>
  </si>
  <si>
    <t xml:space="preserve">                      ИТОГО ПО ЛОТУ № 7:</t>
  </si>
  <si>
    <t xml:space="preserve">                      ИТОГО ПО ЛОТУ № 8:</t>
  </si>
  <si>
    <t xml:space="preserve">                      ИТОГО ПО ЛОТУ № 9:</t>
  </si>
  <si>
    <t xml:space="preserve">                      ИТОГО ПО ЛОТУ № 10:</t>
  </si>
  <si>
    <t>Мирный кв-л, д.43</t>
  </si>
  <si>
    <t>Мирный кв-л, д.44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</si>
  <si>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</si>
  <si>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</si>
  <si>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</si>
  <si>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</si>
  <si>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</si>
  <si>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</si>
  <si>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 xml:space="preserve">   г.Белоярский, ул. Центральная, д.  9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</si>
  <si>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</si>
  <si>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</si>
  <si>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</si>
  <si>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</si>
  <si>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Сухарева ул, д, 4а</t>
  </si>
  <si>
    <t>Сухарева ул, д. 5а</t>
  </si>
  <si>
    <t>Сухарева ул, д, 6а</t>
  </si>
  <si>
    <t>Лот № 1</t>
  </si>
  <si>
    <t>Лот № 2</t>
  </si>
  <si>
    <t xml:space="preserve">                      ИТОГО ПО ЛОТУ № 1:</t>
  </si>
  <si>
    <t xml:space="preserve">                      ИТОГО ПО ЛОТУ № 2:</t>
  </si>
  <si>
    <t>Лот № 3</t>
  </si>
  <si>
    <t xml:space="preserve">                      ИТОГО ПО ЛОТУ № 3:</t>
  </si>
  <si>
    <t>Южный кв-л, д, 7</t>
  </si>
  <si>
    <t>Спортивный кв-л, д, 4</t>
  </si>
  <si>
    <t>Лот № 11</t>
  </si>
  <si>
    <t>___________________И.В.Иванов</t>
  </si>
  <si>
    <t>"___"_________________2022 год</t>
  </si>
  <si>
    <t>телефон 8(34670) 62-110, факс 4-14-57</t>
  </si>
  <si>
    <t>СУ - 966, д. 23</t>
  </si>
  <si>
    <t>СУ - 966, д. 25</t>
  </si>
  <si>
    <t>Мирный мкр, д, 14</t>
  </si>
  <si>
    <t>Мирный мкр, д, 7</t>
  </si>
  <si>
    <t>Мирный мкр, д, 8</t>
  </si>
  <si>
    <t>Мирный мкр, д, 17</t>
  </si>
  <si>
    <t>г.Белоярский</t>
  </si>
  <si>
    <t>Сухарева ул,  д. 2а</t>
  </si>
  <si>
    <t>7 микрорайон, дом 3</t>
  </si>
  <si>
    <t>Лот № 12</t>
  </si>
  <si>
    <t>3в микрорайон, дом 6</t>
  </si>
  <si>
    <t xml:space="preserve">                      ИТОГО ПО ЛОТУ № 12:</t>
  </si>
  <si>
    <t xml:space="preserve">                      ИТОГО ПО ЛОТУ № 11:</t>
  </si>
  <si>
    <t>Мирный мкр, д, 4/1-4/4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</si>
</sst>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134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2" fontId="9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1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0" xfId="0" applyNumberFormat="1" applyFont="1" applyAlignme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/>
    <xf numFmtId="1" fontId="3" fillId="0" borderId="0" xfId="0" applyNumberFormat="1" applyFont="1" applyFill="1" applyAlignment="1"/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/>
    <xf numFmtId="0" fontId="3" fillId="0" borderId="3" xfId="0" applyFont="1" applyBorder="1"/>
    <xf numFmtId="4" fontId="3" fillId="0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0" fontId="3" fillId="0" borderId="1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4" fontId="3" fillId="0" borderId="1" xfId="0" applyNumberFormat="1" applyFont="1" applyBorder="1" applyAlignment="1"/>
    <xf numFmtId="0" fontId="3" fillId="0" borderId="11" xfId="0" applyFont="1" applyBorder="1" applyAlignment="1">
      <alignment horizontal="left"/>
    </xf>
    <xf numFmtId="0" fontId="13" fillId="0" borderId="11" xfId="0" applyFont="1" applyBorder="1" applyAlignment="1"/>
    <xf numFmtId="0" fontId="3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tabSelected="1" zoomScale="130" zoomScaleNormal="130" workbookViewId="0">
      <pane xSplit="3" ySplit="21" topLeftCell="D67" activePane="bottomRight" state="frozenSplit"/>
      <selection sqref="A1:M1048576"/>
      <selection pane="topRight" activeCell="AL1" sqref="AL1"/>
      <selection pane="bottomLeft" activeCell="A2" sqref="A2"/>
      <selection pane="bottomRight" activeCell="AC78" sqref="AC78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3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38</v>
      </c>
      <c r="P1" s="10"/>
      <c r="Q1" s="10" t="s">
        <v>38</v>
      </c>
      <c r="R1" s="10"/>
      <c r="S1" s="10"/>
      <c r="T1" s="10"/>
      <c r="U1" s="11"/>
      <c r="V1" s="10"/>
      <c r="W1" s="10"/>
      <c r="X1" s="10"/>
      <c r="Y1" s="10"/>
      <c r="Z1" s="10"/>
      <c r="AA1" s="30" t="s">
        <v>49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37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37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43</v>
      </c>
      <c r="G3" s="5"/>
      <c r="H3" s="5"/>
      <c r="I3" s="5"/>
      <c r="J3" s="5"/>
      <c r="K3" s="5"/>
      <c r="L3" s="5"/>
      <c r="M3" s="5"/>
      <c r="N3" s="5" t="s">
        <v>39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39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40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40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62" t="s">
        <v>51</v>
      </c>
      <c r="D5" s="63"/>
      <c r="E5" s="63"/>
      <c r="F5" s="7"/>
      <c r="G5" s="7"/>
      <c r="H5" s="7"/>
      <c r="I5" s="7"/>
      <c r="J5" s="7"/>
      <c r="K5" s="7"/>
      <c r="L5" s="7"/>
      <c r="M5" s="7"/>
      <c r="N5" s="7" t="s">
        <v>41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41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28" t="s">
        <v>63</v>
      </c>
      <c r="AB7" s="13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3" t="s">
        <v>65</v>
      </c>
      <c r="AB8" s="13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3" t="s">
        <v>66</v>
      </c>
      <c r="AB9" s="13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3" t="s">
        <v>70</v>
      </c>
      <c r="AB10" s="13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3" t="s">
        <v>84</v>
      </c>
      <c r="AB11" s="13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3"/>
      <c r="AB12" s="13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AA13" s="13" t="s">
        <v>69</v>
      </c>
      <c r="AB13" s="13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14" t="s">
        <v>71</v>
      </c>
      <c r="AB14" s="13"/>
      <c r="AC14" s="1"/>
      <c r="AD14" s="1"/>
      <c r="AE14" s="1"/>
      <c r="AF14" s="35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AA15" s="14" t="s">
        <v>67</v>
      </c>
      <c r="AB15" s="13"/>
      <c r="AC15" s="1"/>
      <c r="AD15" s="1"/>
      <c r="AE15" s="1"/>
      <c r="AF15" s="36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29"/>
      <c r="AA16" s="34" t="s">
        <v>86</v>
      </c>
      <c r="AB16" s="13"/>
      <c r="AC16" s="1"/>
      <c r="AD16" s="1"/>
      <c r="AE16" s="1"/>
      <c r="AF16" s="36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A17" s="14" t="s">
        <v>85</v>
      </c>
      <c r="AB17" s="13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64</v>
      </c>
      <c r="AA18" s="14" t="s">
        <v>68</v>
      </c>
      <c r="AB18" s="13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 x14ac:dyDescent="0.25">
      <c r="A19" s="13"/>
      <c r="B19" s="13"/>
      <c r="C19" s="16" t="s">
        <v>61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 x14ac:dyDescent="0.25">
      <c r="A20" s="55" t="s">
        <v>15</v>
      </c>
      <c r="B20" s="57" t="s">
        <v>0</v>
      </c>
      <c r="C20" s="58" t="s">
        <v>44</v>
      </c>
      <c r="D20" s="59" t="s">
        <v>48</v>
      </c>
      <c r="E20" s="71" t="s">
        <v>42</v>
      </c>
      <c r="F20" s="64" t="s">
        <v>21</v>
      </c>
      <c r="G20" s="65"/>
      <c r="H20" s="65"/>
      <c r="I20" s="65"/>
      <c r="J20" s="65"/>
      <c r="K20" s="65"/>
      <c r="L20" s="65"/>
      <c r="M20" s="65"/>
      <c r="N20" s="65"/>
      <c r="O20" s="66"/>
      <c r="P20" s="67" t="s">
        <v>22</v>
      </c>
      <c r="Q20" s="69" t="s">
        <v>47</v>
      </c>
      <c r="R20" s="18"/>
      <c r="S20" s="31"/>
      <c r="T20" s="31"/>
      <c r="U20" s="19"/>
      <c r="V20" s="31"/>
      <c r="W20" s="31"/>
      <c r="X20" s="31"/>
      <c r="Y20" s="31"/>
      <c r="Z20" s="20"/>
      <c r="AA20" s="60" t="s">
        <v>50</v>
      </c>
    </row>
    <row r="21" spans="1:38" s="24" customFormat="1" ht="117.75" customHeight="1" x14ac:dyDescent="0.25">
      <c r="A21" s="56"/>
      <c r="B21" s="56"/>
      <c r="C21" s="56"/>
      <c r="D21" s="56"/>
      <c r="E21" s="71"/>
      <c r="F21" s="33" t="s">
        <v>45</v>
      </c>
      <c r="G21" s="33" t="s">
        <v>46</v>
      </c>
      <c r="H21" s="33" t="s">
        <v>16</v>
      </c>
      <c r="I21" s="33" t="s">
        <v>17</v>
      </c>
      <c r="J21" s="33" t="s">
        <v>34</v>
      </c>
      <c r="K21" s="33" t="s">
        <v>33</v>
      </c>
      <c r="L21" s="33" t="s">
        <v>35</v>
      </c>
      <c r="M21" s="33" t="s">
        <v>18</v>
      </c>
      <c r="N21" s="33" t="s">
        <v>36</v>
      </c>
      <c r="O21" s="33" t="s">
        <v>19</v>
      </c>
      <c r="P21" s="68"/>
      <c r="Q21" s="70"/>
      <c r="R21" s="32" t="s">
        <v>1</v>
      </c>
      <c r="S21" s="32" t="s">
        <v>2</v>
      </c>
      <c r="T21" s="21" t="s">
        <v>20</v>
      </c>
      <c r="U21" s="22" t="s">
        <v>4</v>
      </c>
      <c r="V21" s="33" t="s">
        <v>5</v>
      </c>
      <c r="W21" s="33" t="s">
        <v>6</v>
      </c>
      <c r="X21" s="33" t="s">
        <v>7</v>
      </c>
      <c r="Y21" s="33" t="s">
        <v>8</v>
      </c>
      <c r="Z21" s="23" t="s">
        <v>3</v>
      </c>
      <c r="AA21" s="61"/>
    </row>
    <row r="22" spans="1:38" s="24" customFormat="1" ht="15" x14ac:dyDescent="0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6</v>
      </c>
      <c r="Q22" s="25">
        <v>17</v>
      </c>
      <c r="R22" s="25">
        <v>13</v>
      </c>
      <c r="S22" s="25">
        <v>14</v>
      </c>
      <c r="T22" s="25">
        <v>15</v>
      </c>
      <c r="U22" s="25">
        <v>16</v>
      </c>
      <c r="V22" s="25">
        <v>17</v>
      </c>
      <c r="W22" s="25">
        <v>18</v>
      </c>
      <c r="X22" s="25">
        <v>19</v>
      </c>
      <c r="Y22" s="25">
        <v>20</v>
      </c>
      <c r="Z22" s="26"/>
      <c r="AA22" s="27">
        <v>7</v>
      </c>
    </row>
    <row r="23" spans="1:38" s="15" customFormat="1" ht="15.75" x14ac:dyDescent="0.25">
      <c r="A23" s="73"/>
      <c r="B23" s="79" t="s">
        <v>75</v>
      </c>
      <c r="C23" s="47"/>
      <c r="D23" s="77"/>
      <c r="E23" s="39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8"/>
      <c r="Q23" s="73">
        <f t="shared" ref="Q23" si="0">P23*12</f>
        <v>0</v>
      </c>
      <c r="R23" s="73"/>
      <c r="S23" s="73"/>
      <c r="T23" s="73"/>
      <c r="U23" s="80"/>
      <c r="V23" s="73"/>
      <c r="W23" s="73"/>
      <c r="X23" s="73"/>
      <c r="Y23" s="73"/>
      <c r="Z23" s="73"/>
      <c r="AA23" s="81"/>
    </row>
    <row r="24" spans="1:38" s="15" customFormat="1" ht="15.75" x14ac:dyDescent="0.25">
      <c r="A24" s="74">
        <v>1</v>
      </c>
      <c r="B24" s="82" t="s">
        <v>23</v>
      </c>
      <c r="C24" s="83" t="s">
        <v>11</v>
      </c>
      <c r="D24" s="84">
        <v>829.5</v>
      </c>
      <c r="E24" s="85">
        <v>38</v>
      </c>
      <c r="F24" s="86">
        <v>10.029999999999999</v>
      </c>
      <c r="G24" s="86">
        <v>6.23</v>
      </c>
      <c r="H24" s="86">
        <v>8.64</v>
      </c>
      <c r="I24" s="86">
        <v>6.43</v>
      </c>
      <c r="J24" s="86">
        <v>2.73</v>
      </c>
      <c r="K24" s="86">
        <v>3.23</v>
      </c>
      <c r="L24" s="86"/>
      <c r="M24" s="87"/>
      <c r="N24" s="87"/>
      <c r="O24" s="87"/>
      <c r="P24" s="87">
        <f>D24*E24</f>
        <v>31521</v>
      </c>
      <c r="Q24" s="88">
        <f t="shared" ref="Q24:Q26" si="1">P24*12</f>
        <v>378252</v>
      </c>
      <c r="R24" s="87">
        <v>10.48</v>
      </c>
      <c r="S24" s="87">
        <v>1.43</v>
      </c>
      <c r="T24" s="87">
        <v>0.91</v>
      </c>
      <c r="U24" s="88">
        <f>I24*J24</f>
        <v>17.553899999999999</v>
      </c>
      <c r="V24" s="88">
        <f t="shared" ref="V24" si="2">U24*12</f>
        <v>210.64679999999998</v>
      </c>
      <c r="W24" s="6"/>
      <c r="X24" s="6"/>
      <c r="Y24" s="6"/>
      <c r="Z24" s="89" t="s">
        <v>24</v>
      </c>
      <c r="AA24" s="90">
        <f>P24*5/100</f>
        <v>1576.05</v>
      </c>
    </row>
    <row r="25" spans="1:38" s="15" customFormat="1" ht="15.75" x14ac:dyDescent="0.25">
      <c r="A25" s="74"/>
      <c r="B25" s="91"/>
      <c r="C25" s="92"/>
      <c r="D25" s="93"/>
      <c r="E25" s="94" t="s">
        <v>77</v>
      </c>
      <c r="F25" s="95"/>
      <c r="G25" s="95"/>
      <c r="H25" s="95"/>
      <c r="I25" s="95"/>
      <c r="J25" s="95"/>
      <c r="K25" s="95"/>
      <c r="L25" s="96"/>
      <c r="M25" s="94"/>
      <c r="N25" s="97"/>
      <c r="O25" s="97"/>
      <c r="P25" s="98"/>
      <c r="Q25" s="99"/>
      <c r="R25" s="100"/>
      <c r="S25" s="100"/>
      <c r="T25" s="100"/>
      <c r="U25" s="99"/>
      <c r="V25" s="99"/>
      <c r="W25" s="6"/>
      <c r="X25" s="6"/>
      <c r="Y25" s="6"/>
      <c r="Z25" s="101"/>
      <c r="AA25" s="102">
        <f>SUM(AA24:AA24)</f>
        <v>1576.05</v>
      </c>
    </row>
    <row r="26" spans="1:38" s="15" customFormat="1" ht="15.75" x14ac:dyDescent="0.25">
      <c r="A26" s="74"/>
      <c r="B26" s="103" t="s">
        <v>76</v>
      </c>
      <c r="C26" s="38"/>
      <c r="D26" s="10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f t="shared" si="1"/>
        <v>0</v>
      </c>
      <c r="R26" s="6"/>
      <c r="S26" s="6"/>
      <c r="T26" s="6"/>
      <c r="U26" s="105"/>
      <c r="V26" s="6"/>
      <c r="W26" s="6"/>
      <c r="X26" s="6"/>
      <c r="Y26" s="6"/>
      <c r="Z26" s="6"/>
      <c r="AA26" s="81"/>
    </row>
    <row r="27" spans="1:38" s="15" customFormat="1" ht="15.75" x14ac:dyDescent="0.25">
      <c r="A27" s="74">
        <v>2</v>
      </c>
      <c r="B27" s="38" t="s">
        <v>23</v>
      </c>
      <c r="C27" s="38" t="s">
        <v>14</v>
      </c>
      <c r="D27" s="106">
        <v>1255.6500000000001</v>
      </c>
      <c r="E27" s="41">
        <v>38.61</v>
      </c>
      <c r="F27" s="107">
        <v>10.029999999999999</v>
      </c>
      <c r="G27" s="107">
        <v>6.23</v>
      </c>
      <c r="H27" s="107">
        <v>8.64</v>
      </c>
      <c r="I27" s="107">
        <v>6.43</v>
      </c>
      <c r="J27" s="107">
        <v>2.73</v>
      </c>
      <c r="K27" s="107">
        <v>3.23</v>
      </c>
      <c r="L27" s="107"/>
      <c r="M27" s="39"/>
      <c r="N27" s="39">
        <v>1.43</v>
      </c>
      <c r="O27" s="39"/>
      <c r="P27" s="39">
        <f>D27*E27</f>
        <v>48480.646500000003</v>
      </c>
      <c r="Q27" s="78">
        <f t="shared" ref="Q27" si="3">P27*12</f>
        <v>581767.75800000003</v>
      </c>
      <c r="R27" s="6"/>
      <c r="S27" s="6"/>
      <c r="T27" s="6"/>
      <c r="U27" s="105"/>
      <c r="V27" s="6"/>
      <c r="W27" s="6"/>
      <c r="X27" s="6"/>
      <c r="Y27" s="6"/>
      <c r="Z27" s="108" t="s">
        <v>24</v>
      </c>
      <c r="AA27" s="77">
        <f>P27*5/100</f>
        <v>2424.0323250000001</v>
      </c>
    </row>
    <row r="28" spans="1:38" s="15" customFormat="1" ht="15.75" x14ac:dyDescent="0.25">
      <c r="A28" s="74"/>
      <c r="B28" s="38"/>
      <c r="C28" s="38"/>
      <c r="D28" s="93"/>
      <c r="E28" s="109" t="s">
        <v>78</v>
      </c>
      <c r="F28" s="110"/>
      <c r="G28" s="110"/>
      <c r="H28" s="110"/>
      <c r="I28" s="110"/>
      <c r="J28" s="110"/>
      <c r="K28" s="110"/>
      <c r="L28" s="111"/>
      <c r="M28" s="109"/>
      <c r="N28" s="112"/>
      <c r="O28" s="112"/>
      <c r="P28" s="113"/>
      <c r="Q28" s="99"/>
      <c r="R28" s="6"/>
      <c r="S28" s="6"/>
      <c r="T28" s="6"/>
      <c r="U28" s="105"/>
      <c r="V28" s="6"/>
      <c r="W28" s="6"/>
      <c r="X28" s="6"/>
      <c r="Y28" s="6"/>
      <c r="Z28" s="114"/>
      <c r="AA28" s="102">
        <f>AA27</f>
        <v>2424.0323250000001</v>
      </c>
    </row>
    <row r="29" spans="1:38" s="15" customFormat="1" ht="15.75" x14ac:dyDescent="0.25">
      <c r="A29" s="73"/>
      <c r="B29" s="115" t="s">
        <v>79</v>
      </c>
      <c r="C29" s="48"/>
      <c r="D29" s="116"/>
      <c r="E29" s="116"/>
      <c r="F29" s="73"/>
      <c r="G29" s="73"/>
      <c r="H29" s="73"/>
      <c r="I29" s="73"/>
      <c r="J29" s="73"/>
      <c r="K29" s="73"/>
      <c r="L29" s="74"/>
      <c r="M29" s="74"/>
      <c r="N29" s="73"/>
      <c r="O29" s="73"/>
      <c r="P29" s="73"/>
      <c r="Q29" s="5"/>
      <c r="R29" s="5"/>
      <c r="S29" s="5"/>
      <c r="T29" s="5"/>
      <c r="U29" s="75"/>
      <c r="V29" s="5"/>
      <c r="W29" s="5"/>
      <c r="X29" s="5"/>
      <c r="Y29" s="5"/>
      <c r="Z29" s="76"/>
      <c r="AA29" s="117"/>
    </row>
    <row r="30" spans="1:38" s="15" customFormat="1" ht="15.75" x14ac:dyDescent="0.25">
      <c r="A30" s="73">
        <v>3</v>
      </c>
      <c r="B30" s="47" t="s">
        <v>93</v>
      </c>
      <c r="C30" s="47" t="s">
        <v>94</v>
      </c>
      <c r="D30" s="39">
        <v>846.4</v>
      </c>
      <c r="E30" s="118">
        <v>39.78</v>
      </c>
      <c r="F30" s="110"/>
      <c r="G30" s="110"/>
      <c r="H30" s="110"/>
      <c r="I30" s="110"/>
      <c r="J30" s="110"/>
      <c r="K30" s="110"/>
      <c r="L30" s="111"/>
      <c r="M30" s="109"/>
      <c r="N30" s="112"/>
      <c r="O30" s="112"/>
      <c r="P30" s="39">
        <f t="shared" ref="P30:P33" si="4">D30*E30</f>
        <v>33669.792000000001</v>
      </c>
      <c r="Q30" s="5"/>
      <c r="R30" s="5"/>
      <c r="S30" s="5"/>
      <c r="T30" s="5"/>
      <c r="U30" s="75"/>
      <c r="V30" s="5"/>
      <c r="W30" s="5"/>
      <c r="X30" s="5"/>
      <c r="Y30" s="5"/>
      <c r="Z30" s="76"/>
      <c r="AA30" s="77">
        <f t="shared" ref="AA30:AA33" si="5">P30*5/100</f>
        <v>1683.4896000000001</v>
      </c>
    </row>
    <row r="31" spans="1:38" s="15" customFormat="1" ht="15.75" x14ac:dyDescent="0.25">
      <c r="A31" s="73">
        <v>4</v>
      </c>
      <c r="B31" s="47" t="s">
        <v>23</v>
      </c>
      <c r="C31" s="47" t="s">
        <v>72</v>
      </c>
      <c r="D31" s="39">
        <v>827.4</v>
      </c>
      <c r="E31" s="118">
        <v>39.78</v>
      </c>
      <c r="F31" s="110"/>
      <c r="G31" s="110"/>
      <c r="H31" s="110"/>
      <c r="I31" s="110"/>
      <c r="J31" s="110"/>
      <c r="K31" s="110"/>
      <c r="L31" s="111"/>
      <c r="M31" s="109"/>
      <c r="N31" s="112"/>
      <c r="O31" s="112"/>
      <c r="P31" s="39">
        <f t="shared" si="4"/>
        <v>32913.972000000002</v>
      </c>
      <c r="Q31" s="5"/>
      <c r="R31" s="5"/>
      <c r="S31" s="5"/>
      <c r="T31" s="5"/>
      <c r="U31" s="75"/>
      <c r="V31" s="5"/>
      <c r="W31" s="5"/>
      <c r="X31" s="5"/>
      <c r="Y31" s="5"/>
      <c r="Z31" s="76"/>
      <c r="AA31" s="77">
        <f t="shared" si="5"/>
        <v>1645.6986000000002</v>
      </c>
    </row>
    <row r="32" spans="1:38" s="15" customFormat="1" ht="15.75" x14ac:dyDescent="0.25">
      <c r="A32" s="73">
        <v>5</v>
      </c>
      <c r="B32" s="47" t="s">
        <v>23</v>
      </c>
      <c r="C32" s="47" t="s">
        <v>73</v>
      </c>
      <c r="D32" s="39">
        <v>1476.5</v>
      </c>
      <c r="E32" s="118">
        <v>39.78</v>
      </c>
      <c r="F32" s="110"/>
      <c r="G32" s="110"/>
      <c r="H32" s="110"/>
      <c r="I32" s="110"/>
      <c r="J32" s="110"/>
      <c r="K32" s="110"/>
      <c r="L32" s="111"/>
      <c r="M32" s="109"/>
      <c r="N32" s="112"/>
      <c r="O32" s="112"/>
      <c r="P32" s="39">
        <f t="shared" si="4"/>
        <v>58735.17</v>
      </c>
      <c r="Q32" s="5"/>
      <c r="R32" s="5"/>
      <c r="S32" s="5"/>
      <c r="T32" s="5"/>
      <c r="U32" s="75"/>
      <c r="V32" s="5"/>
      <c r="W32" s="5"/>
      <c r="X32" s="5"/>
      <c r="Y32" s="5"/>
      <c r="Z32" s="76"/>
      <c r="AA32" s="77">
        <f t="shared" si="5"/>
        <v>2936.7584999999999</v>
      </c>
    </row>
    <row r="33" spans="1:27" s="15" customFormat="1" ht="15.75" x14ac:dyDescent="0.25">
      <c r="A33" s="73">
        <v>6</v>
      </c>
      <c r="B33" s="40" t="s">
        <v>93</v>
      </c>
      <c r="C33" s="47" t="s">
        <v>74</v>
      </c>
      <c r="D33" s="39">
        <v>1476.5</v>
      </c>
      <c r="E33" s="118">
        <v>39.78</v>
      </c>
      <c r="F33" s="110"/>
      <c r="G33" s="110"/>
      <c r="H33" s="110"/>
      <c r="I33" s="110"/>
      <c r="J33" s="110"/>
      <c r="K33" s="110"/>
      <c r="L33" s="111"/>
      <c r="M33" s="109"/>
      <c r="N33" s="112"/>
      <c r="O33" s="112"/>
      <c r="P33" s="39">
        <f t="shared" si="4"/>
        <v>58735.17</v>
      </c>
      <c r="Q33" s="5"/>
      <c r="R33" s="5"/>
      <c r="S33" s="5"/>
      <c r="T33" s="5"/>
      <c r="U33" s="75"/>
      <c r="V33" s="5"/>
      <c r="W33" s="5"/>
      <c r="X33" s="5"/>
      <c r="Y33" s="5"/>
      <c r="Z33" s="76"/>
      <c r="AA33" s="77">
        <f t="shared" si="5"/>
        <v>2936.7584999999999</v>
      </c>
    </row>
    <row r="34" spans="1:27" s="15" customFormat="1" ht="15.75" x14ac:dyDescent="0.25">
      <c r="A34" s="73"/>
      <c r="B34" s="40"/>
      <c r="C34" s="53"/>
      <c r="D34" s="39"/>
      <c r="E34" s="94" t="s">
        <v>80</v>
      </c>
      <c r="F34" s="95"/>
      <c r="G34" s="95"/>
      <c r="H34" s="95"/>
      <c r="I34" s="95"/>
      <c r="J34" s="95"/>
      <c r="K34" s="95"/>
      <c r="L34" s="96"/>
      <c r="M34" s="94"/>
      <c r="N34" s="97"/>
      <c r="O34" s="97"/>
      <c r="P34" s="98"/>
      <c r="Q34" s="99"/>
      <c r="R34" s="100"/>
      <c r="S34" s="100"/>
      <c r="T34" s="100"/>
      <c r="U34" s="99"/>
      <c r="V34" s="99"/>
      <c r="W34" s="6"/>
      <c r="X34" s="6"/>
      <c r="Y34" s="6"/>
      <c r="Z34" s="101"/>
      <c r="AA34" s="102">
        <f>SUM(AA30:AA33)</f>
        <v>9202.7052000000003</v>
      </c>
    </row>
    <row r="35" spans="1:27" s="15" customFormat="1" ht="15.75" x14ac:dyDescent="0.25">
      <c r="A35" s="73"/>
      <c r="B35" s="119" t="s">
        <v>25</v>
      </c>
      <c r="C35" s="48"/>
      <c r="D35" s="116"/>
      <c r="E35" s="120"/>
      <c r="F35" s="73"/>
      <c r="G35" s="73"/>
      <c r="H35" s="73"/>
      <c r="I35" s="73"/>
      <c r="J35" s="73"/>
      <c r="K35" s="73"/>
      <c r="L35" s="74"/>
      <c r="M35" s="74"/>
      <c r="N35" s="73"/>
      <c r="O35" s="73"/>
      <c r="P35" s="73"/>
      <c r="Q35" s="5"/>
      <c r="R35" s="5"/>
      <c r="S35" s="5"/>
      <c r="T35" s="5"/>
      <c r="U35" s="75"/>
      <c r="V35" s="5"/>
      <c r="W35" s="5"/>
      <c r="X35" s="5"/>
      <c r="Y35" s="5"/>
      <c r="Z35" s="76"/>
      <c r="AA35" s="117"/>
    </row>
    <row r="36" spans="1:27" s="15" customFormat="1" ht="15.75" x14ac:dyDescent="0.25">
      <c r="A36" s="73">
        <v>7</v>
      </c>
      <c r="B36" s="48" t="s">
        <v>93</v>
      </c>
      <c r="C36" s="53" t="s">
        <v>81</v>
      </c>
      <c r="D36" s="39">
        <v>931.3</v>
      </c>
      <c r="E36" s="118">
        <v>38.26</v>
      </c>
      <c r="F36" s="110"/>
      <c r="G36" s="110"/>
      <c r="H36" s="110"/>
      <c r="I36" s="110"/>
      <c r="J36" s="110"/>
      <c r="K36" s="110"/>
      <c r="L36" s="111"/>
      <c r="M36" s="109"/>
      <c r="N36" s="112"/>
      <c r="O36" s="112"/>
      <c r="P36" s="39">
        <f t="shared" ref="P36" si="6">D36*E36</f>
        <v>35631.537999999993</v>
      </c>
      <c r="Q36" s="5"/>
      <c r="R36" s="5"/>
      <c r="S36" s="5"/>
      <c r="T36" s="5"/>
      <c r="U36" s="75"/>
      <c r="V36" s="5"/>
      <c r="W36" s="5"/>
      <c r="X36" s="5"/>
      <c r="Y36" s="5"/>
      <c r="Z36" s="76"/>
      <c r="AA36" s="77">
        <f t="shared" ref="AA36" si="7">P36*5/100</f>
        <v>1781.5768999999998</v>
      </c>
    </row>
    <row r="37" spans="1:27" s="15" customFormat="1" ht="15.75" x14ac:dyDescent="0.25">
      <c r="A37" s="73"/>
      <c r="B37" s="119"/>
      <c r="C37" s="48"/>
      <c r="D37" s="116"/>
      <c r="E37" s="94" t="s">
        <v>52</v>
      </c>
      <c r="F37" s="95"/>
      <c r="G37" s="95"/>
      <c r="H37" s="95"/>
      <c r="I37" s="95"/>
      <c r="J37" s="95"/>
      <c r="K37" s="95"/>
      <c r="L37" s="96"/>
      <c r="M37" s="94"/>
      <c r="N37" s="97"/>
      <c r="O37" s="97"/>
      <c r="P37" s="98"/>
      <c r="Q37" s="99"/>
      <c r="R37" s="100"/>
      <c r="S37" s="100"/>
      <c r="T37" s="100"/>
      <c r="U37" s="99"/>
      <c r="V37" s="99"/>
      <c r="W37" s="6"/>
      <c r="X37" s="6"/>
      <c r="Y37" s="6"/>
      <c r="Z37" s="101"/>
      <c r="AA37" s="102">
        <f>SUM(AA36:AA36)</f>
        <v>1781.5768999999998</v>
      </c>
    </row>
    <row r="38" spans="1:27" s="15" customFormat="1" ht="15.75" x14ac:dyDescent="0.25">
      <c r="A38" s="73"/>
      <c r="B38" s="119" t="s">
        <v>26</v>
      </c>
      <c r="C38" s="48"/>
      <c r="D38" s="116"/>
      <c r="E38" s="120"/>
      <c r="F38" s="73"/>
      <c r="G38" s="73"/>
      <c r="H38" s="73"/>
      <c r="I38" s="73"/>
      <c r="J38" s="73"/>
      <c r="K38" s="73"/>
      <c r="L38" s="74"/>
      <c r="M38" s="74"/>
      <c r="N38" s="73"/>
      <c r="O38" s="73"/>
      <c r="P38" s="73"/>
      <c r="Q38" s="5"/>
      <c r="R38" s="5"/>
      <c r="S38" s="5"/>
      <c r="T38" s="5"/>
      <c r="U38" s="75"/>
      <c r="V38" s="5"/>
      <c r="W38" s="5"/>
      <c r="X38" s="5"/>
      <c r="Y38" s="5"/>
      <c r="Z38" s="76"/>
      <c r="AA38" s="117"/>
    </row>
    <row r="39" spans="1:27" s="28" customFormat="1" ht="15.75" x14ac:dyDescent="0.25">
      <c r="A39" s="121">
        <v>8</v>
      </c>
      <c r="B39" s="37" t="s">
        <v>23</v>
      </c>
      <c r="C39" s="42" t="s">
        <v>87</v>
      </c>
      <c r="D39" s="37">
        <v>204.3</v>
      </c>
      <c r="E39" s="118">
        <v>19.41</v>
      </c>
      <c r="F39" s="110"/>
      <c r="G39" s="110"/>
      <c r="H39" s="110"/>
      <c r="I39" s="110"/>
      <c r="J39" s="110"/>
      <c r="K39" s="110"/>
      <c r="L39" s="111"/>
      <c r="M39" s="109"/>
      <c r="N39" s="112"/>
      <c r="O39" s="112"/>
      <c r="P39" s="39">
        <f t="shared" ref="P39:P40" si="8">D39*E39</f>
        <v>3965.4630000000002</v>
      </c>
      <c r="Q39" s="76"/>
      <c r="R39" s="76"/>
      <c r="S39" s="76"/>
      <c r="T39" s="76"/>
      <c r="U39" s="122"/>
      <c r="V39" s="76"/>
      <c r="W39" s="76"/>
      <c r="X39" s="76"/>
      <c r="Y39" s="76"/>
      <c r="Z39" s="76"/>
      <c r="AA39" s="77">
        <f t="shared" ref="AA39:AA40" si="9">P39*5/100</f>
        <v>198.27315000000002</v>
      </c>
    </row>
    <row r="40" spans="1:27" s="28" customFormat="1" ht="15.75" x14ac:dyDescent="0.25">
      <c r="A40" s="121">
        <v>9</v>
      </c>
      <c r="B40" s="37" t="s">
        <v>23</v>
      </c>
      <c r="C40" s="42" t="s">
        <v>88</v>
      </c>
      <c r="D40" s="37">
        <v>204.3</v>
      </c>
      <c r="E40" s="118">
        <v>19.41</v>
      </c>
      <c r="F40" s="110"/>
      <c r="G40" s="110"/>
      <c r="H40" s="110"/>
      <c r="I40" s="110"/>
      <c r="J40" s="110"/>
      <c r="K40" s="110"/>
      <c r="L40" s="111"/>
      <c r="M40" s="109"/>
      <c r="N40" s="112"/>
      <c r="O40" s="112"/>
      <c r="P40" s="39">
        <f t="shared" si="8"/>
        <v>3965.4630000000002</v>
      </c>
      <c r="Q40" s="76"/>
      <c r="R40" s="76"/>
      <c r="S40" s="76"/>
      <c r="T40" s="76"/>
      <c r="U40" s="122"/>
      <c r="V40" s="76"/>
      <c r="W40" s="76"/>
      <c r="X40" s="76"/>
      <c r="Y40" s="76"/>
      <c r="Z40" s="76"/>
      <c r="AA40" s="77">
        <f t="shared" si="9"/>
        <v>198.27315000000002</v>
      </c>
    </row>
    <row r="41" spans="1:27" s="28" customFormat="1" ht="15.75" x14ac:dyDescent="0.25">
      <c r="A41" s="123"/>
      <c r="B41" s="37"/>
      <c r="C41" s="42"/>
      <c r="D41" s="37"/>
      <c r="E41" s="94" t="s">
        <v>53</v>
      </c>
      <c r="F41" s="95"/>
      <c r="G41" s="95"/>
      <c r="H41" s="95"/>
      <c r="I41" s="95"/>
      <c r="J41" s="95"/>
      <c r="K41" s="95"/>
      <c r="L41" s="96"/>
      <c r="M41" s="94"/>
      <c r="N41" s="97"/>
      <c r="O41" s="97"/>
      <c r="P41" s="98"/>
      <c r="Q41" s="99"/>
      <c r="R41" s="100"/>
      <c r="S41" s="100"/>
      <c r="T41" s="100"/>
      <c r="U41" s="99"/>
      <c r="V41" s="99"/>
      <c r="W41" s="6"/>
      <c r="X41" s="6"/>
      <c r="Y41" s="6"/>
      <c r="Z41" s="101"/>
      <c r="AA41" s="102">
        <f>SUM(AA39:AA40)</f>
        <v>396.54630000000003</v>
      </c>
    </row>
    <row r="42" spans="1:27" s="28" customFormat="1" ht="15.75" x14ac:dyDescent="0.25">
      <c r="A42" s="123"/>
      <c r="B42" s="119" t="s">
        <v>27</v>
      </c>
      <c r="C42" s="42"/>
      <c r="D42" s="37"/>
      <c r="E42" s="118"/>
      <c r="F42" s="110"/>
      <c r="G42" s="110"/>
      <c r="H42" s="110"/>
      <c r="I42" s="110"/>
      <c r="J42" s="110"/>
      <c r="K42" s="110"/>
      <c r="L42" s="111"/>
      <c r="M42" s="109"/>
      <c r="N42" s="112"/>
      <c r="O42" s="112"/>
      <c r="P42" s="39"/>
      <c r="Q42" s="76"/>
      <c r="R42" s="76"/>
      <c r="S42" s="76"/>
      <c r="T42" s="76"/>
      <c r="U42" s="122"/>
      <c r="V42" s="76"/>
      <c r="W42" s="76"/>
      <c r="X42" s="76"/>
      <c r="Y42" s="76"/>
      <c r="Z42" s="76"/>
      <c r="AA42" s="77"/>
    </row>
    <row r="43" spans="1:27" s="15" customFormat="1" ht="15.75" x14ac:dyDescent="0.25">
      <c r="A43" s="73">
        <v>10</v>
      </c>
      <c r="B43" s="40" t="s">
        <v>23</v>
      </c>
      <c r="C43" s="47" t="s">
        <v>82</v>
      </c>
      <c r="D43" s="39">
        <v>1624.3</v>
      </c>
      <c r="E43" s="118">
        <v>40.26</v>
      </c>
      <c r="F43" s="110"/>
      <c r="G43" s="110"/>
      <c r="H43" s="110"/>
      <c r="I43" s="110"/>
      <c r="J43" s="110"/>
      <c r="K43" s="110"/>
      <c r="L43" s="111"/>
      <c r="M43" s="109"/>
      <c r="N43" s="112"/>
      <c r="O43" s="112"/>
      <c r="P43" s="39">
        <f t="shared" ref="P43" si="10">D43*E43</f>
        <v>65394.317999999992</v>
      </c>
      <c r="Q43" s="5"/>
      <c r="R43" s="5"/>
      <c r="S43" s="5"/>
      <c r="T43" s="5"/>
      <c r="U43" s="75"/>
      <c r="V43" s="5"/>
      <c r="W43" s="5"/>
      <c r="X43" s="5"/>
      <c r="Y43" s="5"/>
      <c r="Z43" s="76"/>
      <c r="AA43" s="77">
        <f t="shared" ref="AA43" si="11">P43*5/100</f>
        <v>3269.7158999999997</v>
      </c>
    </row>
    <row r="44" spans="1:27" s="28" customFormat="1" ht="15.75" x14ac:dyDescent="0.25">
      <c r="A44" s="123"/>
      <c r="B44" s="119"/>
      <c r="C44" s="42"/>
      <c r="D44" s="37"/>
      <c r="E44" s="94" t="s">
        <v>54</v>
      </c>
      <c r="F44" s="95"/>
      <c r="G44" s="95"/>
      <c r="H44" s="95"/>
      <c r="I44" s="95"/>
      <c r="J44" s="95"/>
      <c r="K44" s="95"/>
      <c r="L44" s="96"/>
      <c r="M44" s="94"/>
      <c r="N44" s="97"/>
      <c r="O44" s="97"/>
      <c r="P44" s="98"/>
      <c r="Q44" s="99"/>
      <c r="R44" s="100"/>
      <c r="S44" s="100"/>
      <c r="T44" s="100"/>
      <c r="U44" s="99"/>
      <c r="V44" s="99"/>
      <c r="W44" s="6"/>
      <c r="X44" s="6"/>
      <c r="Y44" s="6"/>
      <c r="Z44" s="101"/>
      <c r="AA44" s="102">
        <f>SUM(AA43:AA43)</f>
        <v>3269.7158999999997</v>
      </c>
    </row>
    <row r="45" spans="1:27" s="28" customFormat="1" ht="15.75" x14ac:dyDescent="0.25">
      <c r="A45" s="123"/>
      <c r="B45" s="119" t="s">
        <v>28</v>
      </c>
      <c r="C45" s="42"/>
      <c r="D45" s="37"/>
      <c r="E45" s="118"/>
      <c r="F45" s="110"/>
      <c r="G45" s="110"/>
      <c r="H45" s="110"/>
      <c r="I45" s="110"/>
      <c r="J45" s="110"/>
      <c r="K45" s="110"/>
      <c r="L45" s="111"/>
      <c r="M45" s="109"/>
      <c r="N45" s="112"/>
      <c r="O45" s="112"/>
      <c r="P45" s="39"/>
      <c r="Q45" s="76"/>
      <c r="R45" s="76"/>
      <c r="S45" s="76"/>
      <c r="T45" s="76"/>
      <c r="U45" s="122"/>
      <c r="V45" s="76"/>
      <c r="W45" s="76"/>
      <c r="X45" s="76"/>
      <c r="Y45" s="76"/>
      <c r="Z45" s="76"/>
      <c r="AA45" s="77"/>
    </row>
    <row r="46" spans="1:27" s="15" customFormat="1" ht="15.75" x14ac:dyDescent="0.25">
      <c r="A46" s="73">
        <v>11</v>
      </c>
      <c r="B46" s="47" t="s">
        <v>23</v>
      </c>
      <c r="C46" s="47" t="s">
        <v>59</v>
      </c>
      <c r="D46" s="49">
        <v>150.6</v>
      </c>
      <c r="E46" s="41">
        <v>138.16</v>
      </c>
      <c r="F46" s="110"/>
      <c r="G46" s="110"/>
      <c r="H46" s="110"/>
      <c r="I46" s="110"/>
      <c r="J46" s="110"/>
      <c r="K46" s="110"/>
      <c r="L46" s="111"/>
      <c r="M46" s="109"/>
      <c r="N46" s="112"/>
      <c r="O46" s="112"/>
      <c r="P46" s="39">
        <f t="shared" ref="P46:P47" si="12">D46*E46</f>
        <v>20806.895999999997</v>
      </c>
      <c r="Q46" s="5"/>
      <c r="R46" s="5"/>
      <c r="S46" s="5"/>
      <c r="T46" s="5"/>
      <c r="U46" s="75"/>
      <c r="V46" s="5"/>
      <c r="W46" s="5"/>
      <c r="X46" s="5"/>
      <c r="Y46" s="5"/>
      <c r="Z46" s="76"/>
      <c r="AA46" s="77">
        <f t="shared" ref="AA46:AA47" si="13">P46*5/100</f>
        <v>1040.3447999999999</v>
      </c>
    </row>
    <row r="47" spans="1:27" s="15" customFormat="1" ht="15.75" x14ac:dyDescent="0.25">
      <c r="A47" s="73">
        <v>12</v>
      </c>
      <c r="B47" s="40" t="s">
        <v>23</v>
      </c>
      <c r="C47" s="47" t="s">
        <v>60</v>
      </c>
      <c r="D47" s="49">
        <v>171.2</v>
      </c>
      <c r="E47" s="41">
        <v>138.16</v>
      </c>
      <c r="F47" s="110"/>
      <c r="G47" s="110"/>
      <c r="H47" s="110"/>
      <c r="I47" s="110"/>
      <c r="J47" s="110"/>
      <c r="K47" s="110"/>
      <c r="L47" s="111"/>
      <c r="M47" s="109"/>
      <c r="N47" s="112"/>
      <c r="O47" s="112"/>
      <c r="P47" s="39">
        <f t="shared" si="12"/>
        <v>23652.991999999998</v>
      </c>
      <c r="Q47" s="5"/>
      <c r="R47" s="5"/>
      <c r="S47" s="5"/>
      <c r="T47" s="5"/>
      <c r="U47" s="75"/>
      <c r="V47" s="5"/>
      <c r="W47" s="5"/>
      <c r="X47" s="5"/>
      <c r="Y47" s="5"/>
      <c r="Z47" s="76"/>
      <c r="AA47" s="77">
        <f t="shared" si="13"/>
        <v>1182.6496</v>
      </c>
    </row>
    <row r="48" spans="1:27" s="15" customFormat="1" ht="15.75" x14ac:dyDescent="0.25">
      <c r="A48" s="73"/>
      <c r="B48" s="40"/>
      <c r="C48" s="47"/>
      <c r="D48" s="49"/>
      <c r="E48" s="94" t="s">
        <v>55</v>
      </c>
      <c r="F48" s="95"/>
      <c r="G48" s="95"/>
      <c r="H48" s="95"/>
      <c r="I48" s="95"/>
      <c r="J48" s="95"/>
      <c r="K48" s="95"/>
      <c r="L48" s="96"/>
      <c r="M48" s="94"/>
      <c r="N48" s="97"/>
      <c r="O48" s="97"/>
      <c r="P48" s="98"/>
      <c r="Q48" s="99"/>
      <c r="R48" s="100"/>
      <c r="S48" s="100"/>
      <c r="T48" s="100"/>
      <c r="U48" s="99"/>
      <c r="V48" s="99"/>
      <c r="W48" s="6"/>
      <c r="X48" s="6"/>
      <c r="Y48" s="6"/>
      <c r="Z48" s="101"/>
      <c r="AA48" s="102">
        <f>SUM(AA46:AA47)</f>
        <v>2222.9943999999996</v>
      </c>
    </row>
    <row r="49" spans="1:27" s="28" customFormat="1" ht="15.75" x14ac:dyDescent="0.25">
      <c r="A49" s="123"/>
      <c r="B49" s="119" t="s">
        <v>30</v>
      </c>
      <c r="C49" s="42"/>
      <c r="D49" s="37"/>
      <c r="E49" s="118"/>
      <c r="F49" s="110"/>
      <c r="G49" s="110"/>
      <c r="H49" s="110"/>
      <c r="I49" s="110"/>
      <c r="J49" s="110"/>
      <c r="K49" s="110"/>
      <c r="L49" s="111"/>
      <c r="M49" s="109"/>
      <c r="N49" s="112"/>
      <c r="O49" s="112"/>
      <c r="P49" s="39"/>
      <c r="Q49" s="76"/>
      <c r="R49" s="76"/>
      <c r="S49" s="76"/>
      <c r="T49" s="76"/>
      <c r="U49" s="122"/>
      <c r="V49" s="76"/>
      <c r="W49" s="76"/>
      <c r="X49" s="76"/>
      <c r="Y49" s="76"/>
      <c r="Z49" s="76"/>
      <c r="AA49" s="77"/>
    </row>
    <row r="50" spans="1:27" s="15" customFormat="1" ht="15.75" x14ac:dyDescent="0.25">
      <c r="A50" s="73">
        <v>13</v>
      </c>
      <c r="B50" s="40" t="s">
        <v>23</v>
      </c>
      <c r="C50" s="38" t="s">
        <v>10</v>
      </c>
      <c r="D50" s="39">
        <v>661.78</v>
      </c>
      <c r="E50" s="41">
        <v>39.78</v>
      </c>
      <c r="F50" s="73"/>
      <c r="G50" s="73"/>
      <c r="H50" s="73"/>
      <c r="I50" s="73"/>
      <c r="J50" s="73"/>
      <c r="K50" s="73"/>
      <c r="L50" s="74"/>
      <c r="M50" s="74"/>
      <c r="N50" s="73"/>
      <c r="O50" s="73"/>
      <c r="P50" s="39">
        <f>D50*E50</f>
        <v>26325.608400000001</v>
      </c>
      <c r="Q50" s="78">
        <f t="shared" ref="Q50" si="14">P50*12</f>
        <v>315907.30080000003</v>
      </c>
      <c r="R50" s="6"/>
      <c r="S50" s="6"/>
      <c r="T50" s="6"/>
      <c r="U50" s="105"/>
      <c r="V50" s="6"/>
      <c r="W50" s="6"/>
      <c r="X50" s="6"/>
      <c r="Y50" s="6"/>
      <c r="Z50" s="108" t="s">
        <v>24</v>
      </c>
      <c r="AA50" s="77">
        <f t="shared" ref="AA50:AA52" si="15">P50*5/100</f>
        <v>1316.28042</v>
      </c>
    </row>
    <row r="51" spans="1:27" s="15" customFormat="1" ht="15.75" x14ac:dyDescent="0.25">
      <c r="A51" s="73">
        <v>14</v>
      </c>
      <c r="B51" s="40" t="s">
        <v>23</v>
      </c>
      <c r="C51" s="38" t="s">
        <v>12</v>
      </c>
      <c r="D51" s="39">
        <v>779.4</v>
      </c>
      <c r="E51" s="41">
        <v>39.78</v>
      </c>
      <c r="F51" s="73"/>
      <c r="G51" s="73"/>
      <c r="H51" s="73"/>
      <c r="I51" s="73"/>
      <c r="J51" s="73"/>
      <c r="K51" s="73"/>
      <c r="L51" s="74"/>
      <c r="M51" s="74"/>
      <c r="N51" s="73"/>
      <c r="O51" s="73"/>
      <c r="P51" s="39">
        <f>D51*E51</f>
        <v>31004.531999999999</v>
      </c>
      <c r="Q51" s="5"/>
      <c r="R51" s="5"/>
      <c r="S51" s="5"/>
      <c r="T51" s="5"/>
      <c r="U51" s="75"/>
      <c r="V51" s="5"/>
      <c r="W51" s="5"/>
      <c r="X51" s="5"/>
      <c r="Y51" s="5"/>
      <c r="Z51" s="76"/>
      <c r="AA51" s="77">
        <f t="shared" si="15"/>
        <v>1550.2266</v>
      </c>
    </row>
    <row r="52" spans="1:27" s="15" customFormat="1" ht="15.75" x14ac:dyDescent="0.25">
      <c r="A52" s="73">
        <v>15</v>
      </c>
      <c r="B52" s="40" t="s">
        <v>23</v>
      </c>
      <c r="C52" s="38" t="s">
        <v>13</v>
      </c>
      <c r="D52" s="39">
        <v>805.51</v>
      </c>
      <c r="E52" s="41">
        <v>39.78</v>
      </c>
      <c r="F52" s="73"/>
      <c r="G52" s="73"/>
      <c r="H52" s="73"/>
      <c r="I52" s="73"/>
      <c r="J52" s="73"/>
      <c r="K52" s="73"/>
      <c r="L52" s="74"/>
      <c r="M52" s="74"/>
      <c r="N52" s="73"/>
      <c r="O52" s="73"/>
      <c r="P52" s="39">
        <f t="shared" ref="P52:P53" si="16">D52*E52</f>
        <v>32043.1878</v>
      </c>
      <c r="Q52" s="5"/>
      <c r="R52" s="5"/>
      <c r="S52" s="5"/>
      <c r="T52" s="5"/>
      <c r="U52" s="75"/>
      <c r="V52" s="5"/>
      <c r="W52" s="5"/>
      <c r="X52" s="5"/>
      <c r="Y52" s="5"/>
      <c r="Z52" s="76"/>
      <c r="AA52" s="77">
        <f t="shared" si="15"/>
        <v>1602.15939</v>
      </c>
    </row>
    <row r="53" spans="1:27" s="15" customFormat="1" ht="15.75" x14ac:dyDescent="0.25">
      <c r="A53" s="73">
        <v>16</v>
      </c>
      <c r="B53" s="40" t="s">
        <v>23</v>
      </c>
      <c r="C53" s="38" t="s">
        <v>89</v>
      </c>
      <c r="D53" s="39">
        <v>951.4</v>
      </c>
      <c r="E53" s="41">
        <v>39.78</v>
      </c>
      <c r="F53" s="73"/>
      <c r="G53" s="73"/>
      <c r="H53" s="73"/>
      <c r="I53" s="73"/>
      <c r="J53" s="73"/>
      <c r="K53" s="73"/>
      <c r="L53" s="74"/>
      <c r="M53" s="74"/>
      <c r="N53" s="73"/>
      <c r="O53" s="73"/>
      <c r="P53" s="39">
        <f t="shared" si="16"/>
        <v>37846.692000000003</v>
      </c>
      <c r="Q53" s="5"/>
      <c r="R53" s="5"/>
      <c r="S53" s="5"/>
      <c r="T53" s="5"/>
      <c r="U53" s="75"/>
      <c r="V53" s="5"/>
      <c r="W53" s="5"/>
      <c r="X53" s="5"/>
      <c r="Y53" s="5"/>
      <c r="Z53" s="76"/>
      <c r="AA53" s="77">
        <f>P53*5/100</f>
        <v>1892.3346000000001</v>
      </c>
    </row>
    <row r="54" spans="1:27" s="15" customFormat="1" ht="15.75" x14ac:dyDescent="0.25">
      <c r="A54" s="73"/>
      <c r="B54" s="40"/>
      <c r="C54" s="38"/>
      <c r="D54" s="39"/>
      <c r="E54" s="109" t="s">
        <v>56</v>
      </c>
      <c r="F54" s="110"/>
      <c r="G54" s="110"/>
      <c r="H54" s="110"/>
      <c r="I54" s="110"/>
      <c r="J54" s="110"/>
      <c r="K54" s="110"/>
      <c r="L54" s="111"/>
      <c r="M54" s="109"/>
      <c r="N54" s="112"/>
      <c r="O54" s="112"/>
      <c r="P54" s="113"/>
      <c r="Q54" s="5"/>
      <c r="R54" s="5"/>
      <c r="S54" s="5"/>
      <c r="T54" s="5"/>
      <c r="U54" s="75"/>
      <c r="V54" s="5"/>
      <c r="W54" s="5"/>
      <c r="X54" s="5"/>
      <c r="Y54" s="5"/>
      <c r="Z54" s="76"/>
      <c r="AA54" s="124">
        <f>SUM(AA50:AA53)</f>
        <v>6361.00101</v>
      </c>
    </row>
    <row r="55" spans="1:27" s="15" customFormat="1" ht="15.75" x14ac:dyDescent="0.25">
      <c r="A55" s="73"/>
      <c r="B55" s="119" t="s">
        <v>31</v>
      </c>
      <c r="C55" s="38"/>
      <c r="D55" s="39"/>
      <c r="E55" s="125"/>
      <c r="F55" s="110"/>
      <c r="G55" s="110"/>
      <c r="H55" s="110"/>
      <c r="I55" s="110"/>
      <c r="J55" s="110"/>
      <c r="K55" s="110"/>
      <c r="L55" s="111"/>
      <c r="M55" s="109"/>
      <c r="N55" s="112"/>
      <c r="O55" s="112"/>
      <c r="P55" s="113"/>
      <c r="Q55" s="5"/>
      <c r="R55" s="5"/>
      <c r="S55" s="5"/>
      <c r="T55" s="5"/>
      <c r="U55" s="75"/>
      <c r="V55" s="5"/>
      <c r="W55" s="5"/>
      <c r="X55" s="5"/>
      <c r="Y55" s="5"/>
      <c r="Z55" s="76"/>
      <c r="AA55" s="124"/>
    </row>
    <row r="56" spans="1:27" s="15" customFormat="1" ht="15.75" x14ac:dyDescent="0.25">
      <c r="A56" s="73">
        <v>17</v>
      </c>
      <c r="B56" s="50" t="s">
        <v>23</v>
      </c>
      <c r="C56" s="43" t="s">
        <v>95</v>
      </c>
      <c r="D56" s="45">
        <v>826.8</v>
      </c>
      <c r="E56" s="41">
        <v>138.16</v>
      </c>
      <c r="F56" s="126"/>
      <c r="G56" s="126"/>
      <c r="H56" s="126"/>
      <c r="I56" s="126"/>
      <c r="J56" s="126"/>
      <c r="K56" s="126"/>
      <c r="L56" s="107"/>
      <c r="M56" s="39"/>
      <c r="N56" s="127"/>
      <c r="O56" s="127"/>
      <c r="P56" s="39">
        <f t="shared" ref="P56" si="17">D56*E56</f>
        <v>114230.68799999999</v>
      </c>
      <c r="Q56" s="78">
        <f t="shared" ref="Q56" si="18">P56*12</f>
        <v>1370768.2560000001</v>
      </c>
      <c r="R56" s="5"/>
      <c r="S56" s="5"/>
      <c r="T56" s="5"/>
      <c r="U56" s="75"/>
      <c r="V56" s="5"/>
      <c r="W56" s="5"/>
      <c r="X56" s="5"/>
      <c r="Y56" s="5"/>
      <c r="Z56" s="128" t="s">
        <v>29</v>
      </c>
      <c r="AA56" s="77">
        <f t="shared" ref="AA56" si="19">P56*5/100</f>
        <v>5711.5343999999996</v>
      </c>
    </row>
    <row r="57" spans="1:27" s="15" customFormat="1" ht="15.75" x14ac:dyDescent="0.25">
      <c r="A57" s="73"/>
      <c r="B57" s="40"/>
      <c r="C57" s="38"/>
      <c r="D57" s="39"/>
      <c r="E57" s="94" t="s">
        <v>57</v>
      </c>
      <c r="F57" s="95"/>
      <c r="G57" s="95"/>
      <c r="H57" s="95"/>
      <c r="I57" s="95"/>
      <c r="J57" s="95"/>
      <c r="K57" s="95"/>
      <c r="L57" s="96"/>
      <c r="M57" s="94"/>
      <c r="N57" s="97"/>
      <c r="O57" s="97"/>
      <c r="P57" s="98"/>
      <c r="Q57" s="99"/>
      <c r="R57" s="100"/>
      <c r="S57" s="100"/>
      <c r="T57" s="100"/>
      <c r="U57" s="99"/>
      <c r="V57" s="99"/>
      <c r="W57" s="6"/>
      <c r="X57" s="6"/>
      <c r="Y57" s="6"/>
      <c r="Z57" s="101"/>
      <c r="AA57" s="102">
        <f>SUM(AA56:AA56)</f>
        <v>5711.5343999999996</v>
      </c>
    </row>
    <row r="58" spans="1:27" s="15" customFormat="1" ht="15.75" x14ac:dyDescent="0.25">
      <c r="A58" s="73"/>
      <c r="B58" s="119" t="s">
        <v>32</v>
      </c>
      <c r="C58" s="38"/>
      <c r="D58" s="39"/>
      <c r="E58" s="120"/>
      <c r="F58" s="73"/>
      <c r="G58" s="73"/>
      <c r="H58" s="73"/>
      <c r="I58" s="73"/>
      <c r="J58" s="73"/>
      <c r="K58" s="73"/>
      <c r="L58" s="74"/>
      <c r="M58" s="74"/>
      <c r="N58" s="73"/>
      <c r="O58" s="73"/>
      <c r="P58" s="73"/>
      <c r="Q58" s="5"/>
      <c r="R58" s="5"/>
      <c r="S58" s="5"/>
      <c r="T58" s="5"/>
      <c r="U58" s="75"/>
      <c r="V58" s="5"/>
      <c r="W58" s="5"/>
      <c r="X58" s="5"/>
      <c r="Y58" s="5"/>
      <c r="Z58" s="76"/>
      <c r="AA58" s="117"/>
    </row>
    <row r="59" spans="1:27" s="15" customFormat="1" ht="15.75" x14ac:dyDescent="0.25">
      <c r="A59" s="73">
        <v>18</v>
      </c>
      <c r="B59" s="40" t="s">
        <v>23</v>
      </c>
      <c r="C59" s="47" t="s">
        <v>9</v>
      </c>
      <c r="D59" s="39">
        <v>4725.6000000000004</v>
      </c>
      <c r="E59" s="41">
        <v>39.520000000000003</v>
      </c>
      <c r="F59" s="126">
        <v>10.029999999999999</v>
      </c>
      <c r="G59" s="126">
        <v>6.23</v>
      </c>
      <c r="H59" s="126">
        <v>8.64</v>
      </c>
      <c r="I59" s="126">
        <v>6.43</v>
      </c>
      <c r="J59" s="126">
        <v>2.73</v>
      </c>
      <c r="K59" s="126">
        <v>3.23</v>
      </c>
      <c r="L59" s="107"/>
      <c r="M59" s="39"/>
      <c r="N59" s="127">
        <v>1.43</v>
      </c>
      <c r="O59" s="127">
        <v>0.91</v>
      </c>
      <c r="P59" s="39">
        <f t="shared" ref="P59" si="20">D59*E59</f>
        <v>186755.71200000003</v>
      </c>
      <c r="Q59" s="78">
        <f t="shared" ref="Q59" si="21">P59*12</f>
        <v>2241068.5440000002</v>
      </c>
      <c r="R59" s="5"/>
      <c r="S59" s="5"/>
      <c r="T59" s="5"/>
      <c r="U59" s="75"/>
      <c r="V59" s="5"/>
      <c r="W59" s="5"/>
      <c r="X59" s="5"/>
      <c r="Y59" s="5"/>
      <c r="Z59" s="128" t="s">
        <v>29</v>
      </c>
      <c r="AA59" s="77">
        <f>P59*5/100</f>
        <v>9337.7856000000011</v>
      </c>
    </row>
    <row r="60" spans="1:27" s="15" customFormat="1" ht="15.75" x14ac:dyDescent="0.25">
      <c r="A60" s="73"/>
      <c r="B60" s="119"/>
      <c r="C60" s="54"/>
      <c r="D60" s="39"/>
      <c r="E60" s="94" t="s">
        <v>58</v>
      </c>
      <c r="F60" s="95"/>
      <c r="G60" s="95"/>
      <c r="H60" s="95"/>
      <c r="I60" s="95"/>
      <c r="J60" s="95"/>
      <c r="K60" s="95"/>
      <c r="L60" s="96"/>
      <c r="M60" s="94"/>
      <c r="N60" s="97"/>
      <c r="O60" s="97"/>
      <c r="P60" s="98"/>
      <c r="Q60" s="99"/>
      <c r="R60" s="100"/>
      <c r="S60" s="100"/>
      <c r="T60" s="100"/>
      <c r="U60" s="99"/>
      <c r="V60" s="99"/>
      <c r="W60" s="6"/>
      <c r="X60" s="6"/>
      <c r="Y60" s="6"/>
      <c r="Z60" s="101"/>
      <c r="AA60" s="102">
        <f>SUM(AA59:AA59)</f>
        <v>9337.7856000000011</v>
      </c>
    </row>
    <row r="61" spans="1:27" s="15" customFormat="1" ht="15.75" x14ac:dyDescent="0.25">
      <c r="A61" s="73"/>
      <c r="B61" s="119" t="s">
        <v>83</v>
      </c>
      <c r="C61" s="54"/>
      <c r="D61" s="39"/>
      <c r="E61" s="120"/>
      <c r="F61" s="73"/>
      <c r="G61" s="73"/>
      <c r="H61" s="73"/>
      <c r="I61" s="73"/>
      <c r="J61" s="73"/>
      <c r="K61" s="73"/>
      <c r="L61" s="74"/>
      <c r="M61" s="74"/>
      <c r="N61" s="73"/>
      <c r="O61" s="73"/>
      <c r="P61" s="73"/>
      <c r="Q61" s="5"/>
      <c r="R61" s="5"/>
      <c r="S61" s="5"/>
      <c r="T61" s="5"/>
      <c r="U61" s="75"/>
      <c r="V61" s="5"/>
      <c r="W61" s="5"/>
      <c r="X61" s="5"/>
      <c r="Y61" s="5"/>
      <c r="Z61" s="76"/>
      <c r="AA61" s="117"/>
    </row>
    <row r="62" spans="1:27" s="15" customFormat="1" ht="15.75" x14ac:dyDescent="0.25">
      <c r="A62" s="73">
        <v>19</v>
      </c>
      <c r="B62" s="42" t="s">
        <v>23</v>
      </c>
      <c r="C62" s="43" t="s">
        <v>90</v>
      </c>
      <c r="D62" s="44">
        <v>377.6</v>
      </c>
      <c r="E62" s="72">
        <v>25.87</v>
      </c>
      <c r="F62" s="73"/>
      <c r="G62" s="73"/>
      <c r="H62" s="73"/>
      <c r="I62" s="73"/>
      <c r="J62" s="73"/>
      <c r="K62" s="73"/>
      <c r="L62" s="74"/>
      <c r="M62" s="74"/>
      <c r="N62" s="73"/>
      <c r="O62" s="73"/>
      <c r="P62" s="39">
        <f>D62*E62</f>
        <v>9768.5120000000006</v>
      </c>
      <c r="Q62" s="5"/>
      <c r="R62" s="5"/>
      <c r="S62" s="5"/>
      <c r="T62" s="5"/>
      <c r="U62" s="75"/>
      <c r="V62" s="5"/>
      <c r="W62" s="5"/>
      <c r="X62" s="5"/>
      <c r="Y62" s="5"/>
      <c r="Z62" s="76"/>
      <c r="AA62" s="77">
        <f>P62*5/100</f>
        <v>488.42560000000003</v>
      </c>
    </row>
    <row r="63" spans="1:27" s="15" customFormat="1" ht="15.75" x14ac:dyDescent="0.25">
      <c r="A63" s="73">
        <v>20</v>
      </c>
      <c r="B63" s="46" t="s">
        <v>23</v>
      </c>
      <c r="C63" s="43" t="s">
        <v>91</v>
      </c>
      <c r="D63" s="44">
        <v>371.3</v>
      </c>
      <c r="E63" s="72">
        <v>25.87</v>
      </c>
      <c r="F63" s="73"/>
      <c r="G63" s="73"/>
      <c r="H63" s="73"/>
      <c r="I63" s="73"/>
      <c r="J63" s="73"/>
      <c r="K63" s="73"/>
      <c r="L63" s="74"/>
      <c r="M63" s="74"/>
      <c r="N63" s="73"/>
      <c r="O63" s="73"/>
      <c r="P63" s="39">
        <f t="shared" ref="P63:P64" si="22">D63*E63</f>
        <v>9605.5310000000009</v>
      </c>
      <c r="Q63" s="5"/>
      <c r="R63" s="5"/>
      <c r="S63" s="5"/>
      <c r="T63" s="5"/>
      <c r="U63" s="75"/>
      <c r="V63" s="5"/>
      <c r="W63" s="5"/>
      <c r="X63" s="5"/>
      <c r="Y63" s="5"/>
      <c r="Z63" s="76"/>
      <c r="AA63" s="77">
        <f t="shared" ref="AA63:AA64" si="23">P63*5/100</f>
        <v>480.27655000000004</v>
      </c>
    </row>
    <row r="64" spans="1:27" s="15" customFormat="1" ht="15.75" x14ac:dyDescent="0.25">
      <c r="A64" s="73">
        <v>21</v>
      </c>
      <c r="B64" s="46" t="s">
        <v>23</v>
      </c>
      <c r="C64" s="43" t="s">
        <v>92</v>
      </c>
      <c r="D64" s="44">
        <v>386.4</v>
      </c>
      <c r="E64" s="72">
        <v>25.87</v>
      </c>
      <c r="F64" s="73"/>
      <c r="G64" s="73"/>
      <c r="H64" s="73"/>
      <c r="I64" s="73"/>
      <c r="J64" s="73"/>
      <c r="K64" s="73"/>
      <c r="L64" s="74"/>
      <c r="M64" s="74"/>
      <c r="N64" s="73"/>
      <c r="O64" s="73"/>
      <c r="P64" s="39">
        <f t="shared" si="22"/>
        <v>9996.1679999999997</v>
      </c>
      <c r="Q64" s="5"/>
      <c r="R64" s="5"/>
      <c r="S64" s="5"/>
      <c r="T64" s="5"/>
      <c r="U64" s="75"/>
      <c r="V64" s="5"/>
      <c r="W64" s="5"/>
      <c r="X64" s="5"/>
      <c r="Y64" s="5"/>
      <c r="Z64" s="76"/>
      <c r="AA64" s="77">
        <f t="shared" si="23"/>
        <v>499.80839999999995</v>
      </c>
    </row>
    <row r="65" spans="1:27" s="15" customFormat="1" ht="15.75" x14ac:dyDescent="0.25">
      <c r="A65" s="73">
        <v>22</v>
      </c>
      <c r="B65" s="46" t="s">
        <v>23</v>
      </c>
      <c r="C65" s="43" t="s">
        <v>100</v>
      </c>
      <c r="D65" s="40">
        <v>377.6</v>
      </c>
      <c r="E65" s="72">
        <v>25.87</v>
      </c>
      <c r="F65" s="73"/>
      <c r="G65" s="73"/>
      <c r="H65" s="73"/>
      <c r="I65" s="73"/>
      <c r="J65" s="73"/>
      <c r="K65" s="73"/>
      <c r="L65" s="74"/>
      <c r="M65" s="74"/>
      <c r="N65" s="73"/>
      <c r="O65" s="73"/>
      <c r="P65" s="39">
        <f t="shared" ref="P65" si="24">D65*E65</f>
        <v>9768.5120000000006</v>
      </c>
      <c r="Q65" s="5"/>
      <c r="R65" s="5"/>
      <c r="S65" s="5"/>
      <c r="T65" s="5"/>
      <c r="U65" s="75"/>
      <c r="V65" s="5"/>
      <c r="W65" s="5"/>
      <c r="X65" s="5"/>
      <c r="Y65" s="5"/>
      <c r="Z65" s="76"/>
      <c r="AA65" s="77">
        <f t="shared" ref="AA65" si="25">P65*5/100</f>
        <v>488.42560000000003</v>
      </c>
    </row>
    <row r="66" spans="1:27" s="15" customFormat="1" ht="15.75" x14ac:dyDescent="0.25">
      <c r="A66" s="73"/>
      <c r="B66" s="46"/>
      <c r="C66" s="43"/>
      <c r="D66" s="45"/>
      <c r="E66" s="109" t="s">
        <v>99</v>
      </c>
      <c r="F66" s="110"/>
      <c r="G66" s="110"/>
      <c r="H66" s="110"/>
      <c r="I66" s="110"/>
      <c r="J66" s="110"/>
      <c r="K66" s="110"/>
      <c r="L66" s="111"/>
      <c r="M66" s="109"/>
      <c r="N66" s="112"/>
      <c r="O66" s="112"/>
      <c r="P66" s="113"/>
      <c r="Q66" s="5"/>
      <c r="R66" s="5"/>
      <c r="S66" s="5"/>
      <c r="T66" s="5"/>
      <c r="U66" s="75"/>
      <c r="V66" s="5"/>
      <c r="W66" s="5"/>
      <c r="X66" s="5"/>
      <c r="Y66" s="5"/>
      <c r="Z66" s="76"/>
      <c r="AA66" s="124">
        <f>SUM(AA62:AA65)</f>
        <v>1956.93615</v>
      </c>
    </row>
    <row r="67" spans="1:27" s="15" customFormat="1" ht="15.75" x14ac:dyDescent="0.25">
      <c r="A67" s="73"/>
      <c r="B67" s="119" t="s">
        <v>96</v>
      </c>
      <c r="C67" s="40"/>
      <c r="D67" s="129"/>
      <c r="E67" s="125"/>
      <c r="F67" s="110"/>
      <c r="G67" s="110"/>
      <c r="H67" s="110"/>
      <c r="I67" s="110"/>
      <c r="J67" s="110"/>
      <c r="K67" s="110"/>
      <c r="L67" s="111"/>
      <c r="M67" s="109"/>
      <c r="N67" s="112"/>
      <c r="O67" s="112"/>
      <c r="P67" s="113"/>
      <c r="Q67" s="5"/>
      <c r="R67" s="5"/>
      <c r="S67" s="5"/>
      <c r="T67" s="5"/>
      <c r="U67" s="75"/>
      <c r="V67" s="5"/>
      <c r="W67" s="5"/>
      <c r="X67" s="5"/>
      <c r="Y67" s="5"/>
      <c r="Z67" s="76"/>
      <c r="AA67" s="124"/>
    </row>
    <row r="68" spans="1:27" s="15" customFormat="1" ht="15.75" x14ac:dyDescent="0.25">
      <c r="A68" s="73">
        <v>26</v>
      </c>
      <c r="B68" s="50" t="s">
        <v>23</v>
      </c>
      <c r="C68" s="51" t="s">
        <v>97</v>
      </c>
      <c r="D68" s="52">
        <v>1961.2</v>
      </c>
      <c r="E68" s="37">
        <v>39.520000000000003</v>
      </c>
      <c r="F68" s="126"/>
      <c r="G68" s="126"/>
      <c r="H68" s="126"/>
      <c r="I68" s="126"/>
      <c r="J68" s="126"/>
      <c r="K68" s="126"/>
      <c r="L68" s="107"/>
      <c r="M68" s="39"/>
      <c r="N68" s="127"/>
      <c r="O68" s="127"/>
      <c r="P68" s="39">
        <f t="shared" ref="P68" si="26">D68*E68</f>
        <v>77506.624000000011</v>
      </c>
      <c r="Q68" s="78"/>
      <c r="R68" s="5"/>
      <c r="S68" s="5"/>
      <c r="T68" s="5"/>
      <c r="U68" s="75"/>
      <c r="V68" s="5"/>
      <c r="W68" s="5"/>
      <c r="X68" s="73"/>
      <c r="Y68" s="73"/>
      <c r="Z68" s="73"/>
      <c r="AA68" s="77">
        <f>P68*5/100</f>
        <v>3875.3312000000005</v>
      </c>
    </row>
    <row r="69" spans="1:27" s="15" customFormat="1" ht="15.75" x14ac:dyDescent="0.25">
      <c r="A69" s="73"/>
      <c r="B69" s="73"/>
      <c r="C69" s="74"/>
      <c r="D69" s="130"/>
      <c r="E69" s="94" t="s">
        <v>98</v>
      </c>
      <c r="F69" s="95"/>
      <c r="G69" s="95"/>
      <c r="H69" s="95"/>
      <c r="I69" s="95"/>
      <c r="J69" s="95"/>
      <c r="K69" s="95"/>
      <c r="L69" s="96"/>
      <c r="M69" s="94"/>
      <c r="N69" s="97"/>
      <c r="O69" s="97"/>
      <c r="P69" s="98"/>
      <c r="Q69" s="5"/>
      <c r="R69" s="5"/>
      <c r="S69" s="5"/>
      <c r="T69" s="5"/>
      <c r="U69" s="75"/>
      <c r="V69" s="5"/>
      <c r="W69" s="5"/>
      <c r="X69" s="5"/>
      <c r="Y69" s="5"/>
      <c r="Z69" s="76"/>
      <c r="AA69" s="124">
        <f>AA67+AA68</f>
        <v>3875.3312000000005</v>
      </c>
    </row>
    <row r="70" spans="1:27" ht="15.75" x14ac:dyDescent="0.25">
      <c r="A70" s="5"/>
      <c r="B70" s="131" t="s">
        <v>62</v>
      </c>
      <c r="C70" s="131"/>
      <c r="D70" s="131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5"/>
      <c r="R70" s="5"/>
      <c r="S70" s="5"/>
      <c r="T70" s="5"/>
      <c r="U70" s="75"/>
      <c r="V70" s="5"/>
      <c r="W70" s="5"/>
      <c r="X70" s="5"/>
      <c r="Y70" s="5"/>
      <c r="Z70" s="5"/>
      <c r="AA70" s="133"/>
    </row>
    <row r="71" spans="1:27" ht="15.75" x14ac:dyDescent="0.25">
      <c r="A71" s="5"/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75"/>
      <c r="V71" s="5"/>
      <c r="W71" s="5"/>
      <c r="X71" s="5"/>
      <c r="Y71" s="5"/>
      <c r="Z71" s="5"/>
      <c r="AA71" s="133"/>
    </row>
    <row r="72" spans="1:27" ht="15.75" x14ac:dyDescent="0.25">
      <c r="A72" s="5"/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75"/>
      <c r="V72" s="5"/>
      <c r="W72" s="5"/>
      <c r="X72" s="5"/>
      <c r="Y72" s="5"/>
      <c r="Z72" s="5"/>
      <c r="AA72" s="133"/>
    </row>
    <row r="73" spans="1:27" ht="15.75" x14ac:dyDescent="0.25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75"/>
      <c r="V73" s="5"/>
      <c r="W73" s="5"/>
      <c r="X73" s="5"/>
      <c r="Y73" s="5"/>
      <c r="Z73" s="5"/>
      <c r="AA73" s="133"/>
    </row>
    <row r="74" spans="1:27" ht="15.75" x14ac:dyDescent="0.25">
      <c r="A74" s="5"/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75"/>
      <c r="V74" s="5"/>
      <c r="W74" s="5"/>
      <c r="X74" s="5"/>
      <c r="Y74" s="5"/>
      <c r="Z74" s="5"/>
      <c r="AA74" s="133"/>
    </row>
    <row r="75" spans="1:27" ht="15.75" x14ac:dyDescent="0.25">
      <c r="A75" s="5"/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75"/>
      <c r="V75" s="5"/>
      <c r="W75" s="5"/>
      <c r="X75" s="5"/>
      <c r="Y75" s="5"/>
      <c r="Z75" s="5"/>
      <c r="AA75" s="133"/>
    </row>
    <row r="76" spans="1:27" ht="15.75" x14ac:dyDescent="0.25">
      <c r="A76" s="5"/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75"/>
      <c r="V76" s="5"/>
      <c r="W76" s="5"/>
      <c r="X76" s="5"/>
      <c r="Y76" s="5"/>
      <c r="Z76" s="5"/>
      <c r="AA76" s="133"/>
    </row>
    <row r="77" spans="1:27" ht="15.75" x14ac:dyDescent="0.25">
      <c r="A77" s="5"/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75"/>
      <c r="V77" s="5"/>
      <c r="W77" s="5"/>
      <c r="X77" s="5"/>
      <c r="Y77" s="5"/>
      <c r="Z77" s="5"/>
      <c r="AA77" s="133"/>
    </row>
    <row r="78" spans="1:27" ht="15.75" x14ac:dyDescent="0.25">
      <c r="A78" s="5"/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75"/>
      <c r="V78" s="5"/>
      <c r="W78" s="5"/>
      <c r="X78" s="5"/>
      <c r="Y78" s="5"/>
      <c r="Z78" s="5"/>
      <c r="AA78" s="133"/>
    </row>
    <row r="79" spans="1:27" ht="15.75" x14ac:dyDescent="0.25">
      <c r="A79" s="5"/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75"/>
      <c r="V79" s="5"/>
      <c r="W79" s="5"/>
      <c r="X79" s="5"/>
      <c r="Y79" s="5"/>
      <c r="Z79" s="5"/>
      <c r="AA79" s="133"/>
    </row>
  </sheetData>
  <mergeCells count="11">
    <mergeCell ref="AA20:AA21"/>
    <mergeCell ref="C5:E5"/>
    <mergeCell ref="F20:O20"/>
    <mergeCell ref="P20:P21"/>
    <mergeCell ref="Q20:Q21"/>
    <mergeCell ref="E20:E21"/>
    <mergeCell ref="A20:A21"/>
    <mergeCell ref="B20:B21"/>
    <mergeCell ref="C20:C21"/>
    <mergeCell ref="D20:D21"/>
    <mergeCell ref="B70:P70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2022-04-18T05:32:01Z</cp:lastPrinted>
  <dcterms:created xsi:type="dcterms:W3CDTF">2015-06-01T10:16:38Z</dcterms:created>
  <dcterms:modified xsi:type="dcterms:W3CDTF">2022-04-25T04:43:39Z</dcterms:modified>
</cp:coreProperties>
</file>