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50" yWindow="795" windowWidth="24750" windowHeight="9180"/>
  </bookViews>
  <sheets>
    <sheet name="Лист 1" sheetId="1" r:id="rId1"/>
  </sheets>
  <definedNames>
    <definedName name="_xlnm._FilterDatabase" localSheetId="0" hidden="1">'Лист 1'!$A$3:$M$162</definedName>
    <definedName name="_xlnm.Print_Titles" localSheetId="0">'Лист 1'!$3:$3</definedName>
  </definedNames>
  <calcPr calcId="144525" iterate="1"/>
</workbook>
</file>

<file path=xl/calcChain.xml><?xml version="1.0" encoding="utf-8"?>
<calcChain xmlns="http://schemas.openxmlformats.org/spreadsheetml/2006/main">
  <c r="K113" i="1" l="1"/>
  <c r="J113" i="1"/>
  <c r="K82" i="1" l="1"/>
  <c r="J82" i="1"/>
  <c r="J150" i="1"/>
  <c r="K107" i="1" l="1"/>
  <c r="K108" i="1"/>
  <c r="K106" i="1"/>
  <c r="K105" i="1"/>
  <c r="K102" i="1"/>
  <c r="K101" i="1"/>
  <c r="J131" i="1" l="1"/>
  <c r="K83" i="1" l="1"/>
  <c r="J83" i="1"/>
  <c r="K19" i="1" l="1"/>
  <c r="K10" i="1" l="1"/>
  <c r="J10" i="1"/>
  <c r="J85" i="1" l="1"/>
  <c r="K90" i="1"/>
  <c r="K87" i="1"/>
  <c r="K86" i="1"/>
  <c r="K85" i="1" s="1"/>
  <c r="K13" i="1"/>
  <c r="K84" i="1"/>
  <c r="K12" i="1"/>
  <c r="K14" i="1" l="1"/>
  <c r="J14" i="1"/>
  <c r="K9" i="1"/>
  <c r="J9" i="1"/>
  <c r="K4" i="1" l="1"/>
  <c r="J4" i="1"/>
  <c r="K7" i="1"/>
  <c r="J7" i="1"/>
  <c r="I114" i="1" l="1"/>
  <c r="I113" i="1"/>
  <c r="I107" i="1"/>
  <c r="I83" i="1"/>
  <c r="I11" i="1"/>
  <c r="I10" i="1"/>
  <c r="I9" i="1"/>
  <c r="I7" i="1" s="1"/>
  <c r="I4" i="1"/>
  <c r="H79" i="1" l="1"/>
</calcChain>
</file>

<file path=xl/sharedStrings.xml><?xml version="1.0" encoding="utf-8"?>
<sst xmlns="http://schemas.openxmlformats.org/spreadsheetml/2006/main" count="683" uniqueCount="395">
  <si>
    <t>Наименование раздела</t>
  </si>
  <si>
    <t>Наименование показателей</t>
  </si>
  <si>
    <t>Единицы измерения</t>
  </si>
  <si>
    <t>Номер в докладе</t>
  </si>
  <si>
    <t>Экономическое развитие</t>
  </si>
  <si>
    <t>Число субъектов малого и среднего предпринимательства в расчете на 10 тыс. человек населения</t>
  </si>
  <si>
    <t>Единица</t>
  </si>
  <si>
    <t>1</t>
  </si>
  <si>
    <t>Количество субъектов малого и среднего предпринимательства (на конец года)</t>
  </si>
  <si>
    <t>1.1</t>
  </si>
  <si>
    <t>Среднегодовая численность постоянного населения</t>
  </si>
  <si>
    <t>Человек</t>
  </si>
  <si>
    <t>1.2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</si>
  <si>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</si>
  <si>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</t>
  </si>
  <si>
    <t>2</t>
  </si>
  <si>
    <t>Среднесписочная численность работников (без внешних совместителей) малых и средних предприятий</t>
  </si>
  <si>
    <t>2.1</t>
  </si>
  <si>
    <t>Среднесписочная численность работников (без внешних совместителей) всех предприятий и организаций</t>
  </si>
  <si>
    <t>2.2</t>
  </si>
  <si>
    <t>Объем инвестиций в основной капитал (за исключением бюджетных средств) в расчете на 1 жителя</t>
  </si>
  <si>
    <t>Рубль</t>
  </si>
  <si>
    <t>3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</si>
  <si>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</si>
  <si>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4</t>
  </si>
  <si>
    <t>Площадь земельных участков, являющихся объектами налогообложения земельным налогом</t>
  </si>
  <si>
    <t>Гектар</t>
  </si>
  <si>
    <t>4.1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</si>
  <si>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</si>
  <si>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4.2</t>
  </si>
  <si>
    <t>Доля прибыльных сельскохозяйственных организаций в общем их числе</t>
  </si>
  <si>
    <t>5</t>
  </si>
  <si>
    <t>Число прибыльных единиц сельскохозяйственных организаций</t>
  </si>
  <si>
    <t>5.1</t>
  </si>
  <si>
    <t>Общее число сельскохозяйственных организаций</t>
  </si>
  <si>
    <t>5.2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</si>
  <si>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</si>
  <si>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</t>
  </si>
  <si>
    <t>Протяженность автомобильных дорог общего пользования местного значения, не отвечающих нормативным требованиям</t>
  </si>
  <si>
    <t>Километр</t>
  </si>
  <si>
    <t>6.1</t>
  </si>
  <si>
    <t>Протяженность автомобильных дорог общего пользования местного значения</t>
  </si>
  <si>
    <t>6.2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</si>
  <si>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</si>
  <si>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7</t>
  </si>
  <si>
    <t>Среднегодовая численность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</si>
  <si>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7.1</t>
  </si>
  <si>
    <t>Среднемесячная номинальная начисленная заработная плата работников</t>
  </si>
  <si>
    <t>Неизвестные данные</t>
  </si>
  <si>
    <t>8</t>
  </si>
  <si>
    <t>Среднемесячная номинальная начисленная заработная плата работников: крупных и средних предприятий и некоммерческих организаций</t>
  </si>
  <si>
    <t>8.1</t>
  </si>
  <si>
    <t>Среднемесячная номинальная начисленная заработная плата работников: муниципальных дошкольных образовательных учреждений</t>
  </si>
  <si>
    <t>8.2</t>
  </si>
  <si>
    <t>Среднемесячная номинальная начисленная заработная плата работников: муниципальных общеобразовательных учреждений</t>
  </si>
  <si>
    <t>8.3</t>
  </si>
  <si>
    <t>Среднемесячная номинальная начисленная заработная плата работников: учителей муниципальных общеобразовательных учреждений</t>
  </si>
  <si>
    <t>8.4</t>
  </si>
  <si>
    <t>Фонд начисленной заработной платы учителей общеобразовательных учреждений, начисленная из бюджетных источников финансирования</t>
  </si>
  <si>
    <t>Тысяча рублей</t>
  </si>
  <si>
    <t>8.4.1</t>
  </si>
  <si>
    <t>Среднегодовая численность учителей общеобразовательных учреждений (городская и сельская местность)</t>
  </si>
  <si>
    <t>8.4.2</t>
  </si>
  <si>
    <t>Среднемесячная номинальная начисленная заработная плата работников: муниципальных учреждений культуры и искусства</t>
  </si>
  <si>
    <t>8.5</t>
  </si>
  <si>
    <t>Среднемесячная номинальная начисленная заработная плата работников: муниципальных учреждений физической культуры и спорта</t>
  </si>
  <si>
    <t>8.6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</si>
  <si>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</si>
  <si>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</si>
  <si>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9</t>
  </si>
  <si>
    <t>Численность детей в возрасте 1 - 6 лет, получающих дошкольную образовательную услугу и (или) услугу по их содержанию в муниципальных образовательных учреждениях</t>
  </si>
  <si>
    <t>9.1</t>
  </si>
  <si>
    <t>Общая численность детей в возрасте 1-6 лет</t>
  </si>
  <si>
    <t>9.2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</si>
  <si>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</si>
  <si>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10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</si>
  <si>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</si>
  <si>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10.1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</si>
  <si>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</si>
  <si>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11</t>
  </si>
  <si>
    <t>Количество муниципальных дошкольных образовательных учреждений</t>
  </si>
  <si>
    <t>11.1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</si>
  <si>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</si>
  <si>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11.2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</si>
  <si>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</si>
  <si>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</si>
  <si>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12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</si>
  <si>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</si>
  <si>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12.1</t>
  </si>
  <si>
    <t>Численность выпускников муниципальных общеобразовательных учреждений</t>
  </si>
  <si>
    <t>12.2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</si>
  <si>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</si>
  <si>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13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</si>
  <si>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</si>
  <si>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14</t>
  </si>
  <si>
    <t>Число государственных (муниципальных) образовательных учреждений, реализующих программы общего образования, находящихся в аварийном состоянии</t>
  </si>
  <si>
    <t>14.1</t>
  </si>
  <si>
    <t>Число государственных (муниципальных) образовательных учреждений, реализующих программы общего образования, здания которых требуют капитального ремонта</t>
  </si>
  <si>
    <t>14.2</t>
  </si>
  <si>
    <t>Число государственных (муниципальных) общеобразовательных учреждений, всего</t>
  </si>
  <si>
    <t>14.3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</si>
  <si>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</si>
  <si>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15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</si>
  <si>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</si>
  <si>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16</t>
  </si>
  <si>
    <t>Численность обучающихся, занимающихся во вторую смену</t>
  </si>
  <si>
    <t>16.1</t>
  </si>
  <si>
    <t>Численность обучающихся, занимающихся в третью смену</t>
  </si>
  <si>
    <t>16.2</t>
  </si>
  <si>
    <t>Численность обучающихся (всего)</t>
  </si>
  <si>
    <t>16.3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</si>
  <si>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</si>
  <si>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17</t>
  </si>
  <si>
    <t>Расходы бюджета муниципального образования на общее образование</t>
  </si>
  <si>
    <t>17.1</t>
  </si>
  <si>
    <t>Среднегодовая численность обучающихся</t>
  </si>
  <si>
    <t>17.2</t>
  </si>
  <si>
    <t>Доля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(с 2016 года изменен расчет показателя, согласно методики Росстата №225 от 4.04.2017г.)</t>
  </si>
  <si>
    <t>18</t>
  </si>
  <si>
    <t>Численность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</t>
  </si>
  <si>
    <t>18.1</t>
  </si>
  <si>
    <t>Численность детей в возрасте с 5 до 18 лет в городском округе (муниципальном районе)</t>
  </si>
  <si>
    <t>18.2</t>
  </si>
  <si>
    <t>Культура</t>
  </si>
  <si>
    <t>Уровень фактической обеспеченности учреждениями культуры от нормативной потребности</t>
  </si>
  <si>
    <t>19</t>
  </si>
  <si>
    <t>Уровень фактической обеспеченности учреждениями культуры от нормативной потребности: клубами и учреждениями клубного типа</t>
  </si>
  <si>
    <t>19.1</t>
  </si>
  <si>
    <t>Фактическое количество клубов и учреждений клубного типа</t>
  </si>
  <si>
    <t>19.1.1</t>
  </si>
  <si>
    <t>Требуемое количество клубов и учреждений клубного типа в соответствии с утвержденным нормативом</t>
  </si>
  <si>
    <t>19.1.2</t>
  </si>
  <si>
    <t>Уровень фактической обеспеченности учреждениями культуры от нормативной потребности: библиотеками</t>
  </si>
  <si>
    <t>19.2</t>
  </si>
  <si>
    <t>Общее число библиотек и библиотек-филиалов на конец отчетного года</t>
  </si>
  <si>
    <t>19.2.1</t>
  </si>
  <si>
    <t>Число отделов внестанционарного обслуживания (библиотечных пунктов)</t>
  </si>
  <si>
    <t>19.2.2</t>
  </si>
  <si>
    <t>Число учреждений культурно-досугового типа, занимающихся библиотечной деятельностью</t>
  </si>
  <si>
    <t>19.2.3</t>
  </si>
  <si>
    <t>Требуемое количество общедоступных библиотек в соответствии с утвержденным нормативом</t>
  </si>
  <si>
    <t>19.2.4</t>
  </si>
  <si>
    <t>Уровень фактической обеспеченности учреждениями культуры от нормативной потребности: парками культуры и отдыха</t>
  </si>
  <si>
    <t>19.3</t>
  </si>
  <si>
    <t>Обеспеченность населения парками культуры и отдыха (на конец года)</t>
  </si>
  <si>
    <t>19.3.1</t>
  </si>
  <si>
    <t>Нормативный показатель обеспеченности парками культуры и отдыха</t>
  </si>
  <si>
    <t>19.3.2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</si>
  <si>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</si>
  <si>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20</t>
  </si>
  <si>
    <t>Число зданий, которые находятся в аварийном состоянии или требуют капитального ремонта</t>
  </si>
  <si>
    <t>20.1</t>
  </si>
  <si>
    <t>Общее число зданий государственных и муниципальных учреждений культуры</t>
  </si>
  <si>
    <t>20.2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</si>
  <si>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</si>
  <si>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21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</si>
  <si>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</si>
  <si>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21.1</t>
  </si>
  <si>
    <t>Количество объектов культурного наследия, находящихся в муниципальной собственности всего</t>
  </si>
  <si>
    <t>21.2</t>
  </si>
  <si>
    <t>Физическая культура и спорт</t>
  </si>
  <si>
    <t>Доля населения, систематически занимающегося физической культурой и спортом</t>
  </si>
  <si>
    <t>22</t>
  </si>
  <si>
    <t>Численность лиц, систематически занимающихся физической культурой и спортом</t>
  </si>
  <si>
    <t>22.1</t>
  </si>
  <si>
    <t>Численность населения в возрасте 3-79 лет на 1 января отчетного года</t>
  </si>
  <si>
    <t>22.2</t>
  </si>
  <si>
    <t>Доля обучающихся, систематически занимающихся физической культурой и спортом, в общей численности обучающихся</t>
  </si>
  <si>
    <t>23</t>
  </si>
  <si>
    <t>Численность обучающихся, занимающихся физической культурой и спортом</t>
  </si>
  <si>
    <t>23.1</t>
  </si>
  <si>
    <t>Численность населения в возрасте 0-17 лет на 1 января отчетного года (с 2017 года численность населения в возрасте 3-18 лет)</t>
  </si>
  <si>
    <t>23.2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</si>
  <si>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</si>
  <si>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</si>
  <si>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Квадратный метр</t>
  </si>
  <si>
    <t>24</t>
  </si>
  <si>
    <t>В том числе введено общей площади жилых помещений, приходящаяся в среднем на одного жителя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</si>
  <si>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</si>
  <si>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</si>
  <si>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25</t>
  </si>
  <si>
    <t>В том числе: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</si>
  <si>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</si>
  <si>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жилищного строительства, индивидуального жилищного строительства в расчете на 10 тыс. человек населения</t>
  </si>
  <si>
    <t>25.1.1</t>
  </si>
  <si>
    <t>Площадь земельных участков, предоставленных для жилищного строительства, индивидуального строительства</t>
  </si>
  <si>
    <t>25.1.1.1</t>
  </si>
  <si>
    <t>Площадь земельных участков, предоставленных для комплексного освоения в целях жилищного строительства в расчете на 10 тыс. человек населения</t>
  </si>
  <si>
    <t>25.1.2</t>
  </si>
  <si>
    <t>Площадь земельных участков, предоставленных для комплексного освоения в целях жилищного строительства</t>
  </si>
  <si>
    <t>25.1.2.2</t>
  </si>
  <si>
    <t>Площадь земельных участков, предоставленных для строительства, всего</t>
  </si>
  <si>
    <t>25.2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</si>
  <si>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лет; иных объектов капитального строительства - в течение 5 лет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</si>
  <si>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</si>
  <si>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</t>
  </si>
  <si>
    <t>26.1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</si>
  <si>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5 лет</t>
  </si>
  <si>
    <t>26.2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</si>
  <si>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</si>
  <si>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</si>
  <si>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</si>
  <si>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</si>
  <si>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27.1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</si>
  <si>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</si>
  <si>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27.2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</si>
  <si>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</t>
  </si>
  <si>
    <t>27.3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</si>
  <si>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 кооперативом</t>
  </si>
  <si>
    <t>27.4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</si>
  <si>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</si>
  <si>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27.5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</si>
  <si>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</si>
  <si>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27.6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</si>
  <si>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</si>
  <si>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27.7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</si>
  <si>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</si>
  <si>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27.8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</si>
  <si>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</si>
  <si>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27.9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</si>
  <si>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</si>
  <si>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27.10</t>
  </si>
  <si>
    <t>Общее число многоквартирных домов в городском округе (муниципальном районе), собственники помещений в которых должны выбирать способ управления данными домами</t>
  </si>
  <si>
    <t>27.11</t>
  </si>
  <si>
    <t>Количество многоквартирных домов, в которых собственники помещений выбрали и реализуют способ управления многоквартирными домами</t>
  </si>
  <si>
    <t>27.12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</si>
  <si>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</si>
  <si>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28</t>
  </si>
  <si>
    <t>Количество организаций коммунального комплекса, осуществляющих оказание коммунальных услуг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</si>
  <si>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28.1</t>
  </si>
  <si>
    <t>Общее число организаций коммунального комплекса</t>
  </si>
  <si>
    <t>28.2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</si>
  <si>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</si>
  <si>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29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</si>
  <si>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</si>
  <si>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29.1</t>
  </si>
  <si>
    <t>Общее количество многоквартирных домов</t>
  </si>
  <si>
    <t>29.2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</si>
  <si>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</si>
  <si>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30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</si>
  <si>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</si>
  <si>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</si>
  <si>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31</t>
  </si>
  <si>
    <t>Величина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</si>
  <si>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31.1</t>
  </si>
  <si>
    <t>Общий объем собственных доходов бюджета муниципального образования (без учета субвенций)</t>
  </si>
  <si>
    <t>31.2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</si>
  <si>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</si>
  <si>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32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</si>
  <si>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</si>
  <si>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32.1</t>
  </si>
  <si>
    <t>Полная учетная стоимость основных фондов организаций муниципальной формы собственности</t>
  </si>
  <si>
    <t>32.2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</si>
  <si>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</si>
  <si>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33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</si>
  <si>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</si>
  <si>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34</t>
  </si>
  <si>
    <t>Величина просроченной кредиторской задолженности по оплате труда (включая начисления на оплату труда) муниципальных учреждений (на конец года)</t>
  </si>
  <si>
    <t>34.1</t>
  </si>
  <si>
    <t>Общий объем расходов муниципального образования на оплату труда (включая начисления на оплату труда) муниципальных учреждений</t>
  </si>
  <si>
    <t>34.2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</si>
  <si>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</si>
  <si>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35</t>
  </si>
  <si>
    <t>Общий объем расходов бюджета муниципального образования на содержание работников органов местного самоуправления, всего</t>
  </si>
  <si>
    <t>35.1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</si>
  <si>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</si>
  <si>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Условная единица</t>
  </si>
  <si>
    <t>36</t>
  </si>
  <si>
    <t>Удовлетворенность населения деятельностью местного самоуправления городского округа (муниципального района)</t>
  </si>
  <si>
    <t>Процент от числа опрошенных</t>
  </si>
  <si>
    <t>37</t>
  </si>
  <si>
    <t>Тысяча человек</t>
  </si>
  <si>
    <t>38</t>
  </si>
  <si>
    <t>Энергосбережение и повышение энергетической эффективности</t>
  </si>
  <si>
    <t>Удельная величина потребления энергетических ресурсов (электрическая и тепловая энергия, вода, природный газ) в многоквартирных домах (из расчета на 1 кв. метр общей площади и (или) на одного человека</t>
  </si>
  <si>
    <t>39</t>
  </si>
  <si>
    <t>Удельная величина потребления энергетических ресурсов в многоквартирных домах: электрическая энергия</t>
  </si>
  <si>
    <t>килловат в час на 1 проживающего</t>
  </si>
  <si>
    <t>39.1</t>
  </si>
  <si>
    <t>Суммарное потребление электроэнергии всеми МКД на территории муниципального образования</t>
  </si>
  <si>
    <t>Киловатт</t>
  </si>
  <si>
    <t>39.1.1</t>
  </si>
  <si>
    <t>Количество проживающих в многоквартирных домах (с электроэнергией)</t>
  </si>
  <si>
    <t>39.1.2</t>
  </si>
  <si>
    <t>Удельная величина потребления энергетических ресурсов в многоквартирных домах: тепловая энергия</t>
  </si>
  <si>
    <t>Гкал. на 1кв. метр общей площади</t>
  </si>
  <si>
    <t>39.2</t>
  </si>
  <si>
    <t>Суммарный объём потребленной тепловой энергии всеми МКД на территории муниципального образования</t>
  </si>
  <si>
    <t>Гигакалория</t>
  </si>
  <si>
    <t>39.2.1</t>
  </si>
  <si>
    <t>Общая площадь многоквартирных домов</t>
  </si>
  <si>
    <t>39.2.2</t>
  </si>
  <si>
    <t>Удельная величина потребления энергетических ресурсов в многоквартирных домах: горячая вода</t>
  </si>
  <si>
    <t>кубических метров на 1 проживающего</t>
  </si>
  <si>
    <t>39.3</t>
  </si>
  <si>
    <t>Суммарный объём потребленной горячей воды всеми МКД на территории муниципального образования</t>
  </si>
  <si>
    <t>Кубический метр</t>
  </si>
  <si>
    <t>39.3.1</t>
  </si>
  <si>
    <t>Количество проживающих в многоквартирных домах (с горячей водой)</t>
  </si>
  <si>
    <t>39.3.2</t>
  </si>
  <si>
    <t>Удельная величина потребления энергетических ресурсов в многоквартирных домах: холодная вода</t>
  </si>
  <si>
    <t>39.4</t>
  </si>
  <si>
    <t>Суммарный объём потребленной холодной воды всеми МКД на территории муниципального образования</t>
  </si>
  <si>
    <t>39.4.1</t>
  </si>
  <si>
    <t>Количество проживающих в многоквартирных домах (с холодной водой)</t>
  </si>
  <si>
    <t>39.4.2</t>
  </si>
  <si>
    <t>Удельная величина потребления энергетических ресурсов в многоквартирных домах: природный газ</t>
  </si>
  <si>
    <t>39.5</t>
  </si>
  <si>
    <t>Суммарный объём потребленного природного газа всеми МКД на территории муниципального образования</t>
  </si>
  <si>
    <t>39.5.1</t>
  </si>
  <si>
    <t>Количество проживающих в многоквартирных домах (с газом)</t>
  </si>
  <si>
    <t>39.5.2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</si>
  <si>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 (из расчета на 1 кв. метр общей площади и (или) на одного человека)</t>
  </si>
  <si>
    <t>40</t>
  </si>
  <si>
    <t>Удельная величина потребления энергетических ресурсов муниципальными бюджетными учреждениями: электрическая энергия</t>
  </si>
  <si>
    <t>40.1</t>
  </si>
  <si>
    <t>Суммарное потребление электроэнергии всеми муниципальными бюджетными учреждениями на территории муниципального образования</t>
  </si>
  <si>
    <t>40.1.1</t>
  </si>
  <si>
    <t>Удельная величина потребления энергетических ресурсов муниципальными бюджетными учреждениями: тепловая энергия</t>
  </si>
  <si>
    <t>40.2</t>
  </si>
  <si>
    <t>Суммарное потребление тепловой энергии всеми муниципальными бюджетными учреждениями на территории муниципального образования</t>
  </si>
  <si>
    <t>40.2.1</t>
  </si>
  <si>
    <t>Общая площадь муниципальных бюджетных учреждений на территории муниципального образования</t>
  </si>
  <si>
    <t>40.2.2</t>
  </si>
  <si>
    <t>Удельная величина потребления энергетических ресурсов муниципальными бюджетными учреждениями: горячая вода</t>
  </si>
  <si>
    <t>40.3</t>
  </si>
  <si>
    <t>Суммарный объём потребленной горячей воды муниципальными бюджетными учреждениями на территории муниципального образования</t>
  </si>
  <si>
    <t>40.3.1</t>
  </si>
  <si>
    <t>Удельная величина потребления энергетических ресурсов муниципальными бюджетными учреждениями: холодная вода</t>
  </si>
  <si>
    <t>40.4</t>
  </si>
  <si>
    <t>Суммарный объём потребленной холодной воды муниципальными бюджетными учреждениями на территории муниципального образования</t>
  </si>
  <si>
    <t>40.4.1</t>
  </si>
  <si>
    <t>Удельная величина потребления энергетических ресурсов муниципальными бюджетными учреждениями: природный газ</t>
  </si>
  <si>
    <t>40.5</t>
  </si>
  <si>
    <t>Суммарный объём потребленного природного газа всеми муниципальными бюджетными учреждениями на территории муниципального образования</t>
  </si>
  <si>
    <t>40.5.1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</si>
  <si>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образований» на основании распоряжения Правительства Ханты-Мансийского автономного округа – Югры от 20.07.2018 № 378-рп «О внесении изменений в распоряжение Правительства Ханты-Мансийского автономного округа – Югры от 15 марта 2013 года N 92-рп «Об оценке эффективности деятельности органов местного самоуправления городских округов и муниципальных районов Ханты-Мансийского автономного округа – Югры».</t>
  </si>
  <si>
    <t>Балл</t>
  </si>
  <si>
    <t>41</t>
  </si>
  <si>
    <t>Результаты независимой оценки качества условий оказания услуг муниципальными организациями в сфере культуры</t>
  </si>
  <si>
    <t>41.1</t>
  </si>
  <si>
    <t>Результаты независимой оценки качества условий оказания услуг муниципальными организациями в сфере охраны здоровья</t>
  </si>
  <si>
    <t>41.2</t>
  </si>
  <si>
    <t>Результаты независимой оценки качества условий оказания услуг муниципальными организациями в сфере образования</t>
  </si>
  <si>
    <t>41.3</t>
  </si>
  <si>
    <t>Результаты независимой оценки качества условий оказания услуг муниципальными организациями в сфере социального обслуживания</t>
  </si>
  <si>
    <t>41.4</t>
  </si>
  <si>
    <t>Результаты независимой оценки качества условий оказания услуг иными муниципальными организациями</t>
  </si>
  <si>
    <t>41.5</t>
  </si>
  <si>
    <t>Ответственные исполнители</t>
  </si>
  <si>
    <t>Гончаров И.А.</t>
  </si>
  <si>
    <t>Бурматова Л.М.</t>
  </si>
  <si>
    <t>Трофимов А.В.</t>
  </si>
  <si>
    <t>Ростопиро Е.Ю.</t>
  </si>
  <si>
    <t>Вакуленко И.В.</t>
  </si>
  <si>
    <t>Аксенова Т.Н.</t>
  </si>
  <si>
    <t>Майборода А.В.</t>
  </si>
  <si>
    <t>Иванов И.В.</t>
  </si>
  <si>
    <t>Серебренников М.Ф.</t>
  </si>
  <si>
    <t>Коваленок Д.Г.
Илюшина Е.Г.</t>
  </si>
  <si>
    <t>-</t>
  </si>
  <si>
    <t>Иванов И.В.
Трофимов А.В</t>
  </si>
  <si>
    <t xml:space="preserve">Примечание 
(причины уменьшения/ увеличения показателя) </t>
  </si>
  <si>
    <t>1 полугодие 2024 года</t>
  </si>
  <si>
    <t>2024 год
(оценка)</t>
  </si>
  <si>
    <t>Показатели, характеризующие социально-экономическое развитие Белоярского района, оценку эффективности деятельности органов местного самоуправления Белоярского района</t>
  </si>
  <si>
    <t>Терновая О.Н.</t>
  </si>
  <si>
    <t>1 полугодие 2023 года</t>
  </si>
  <si>
    <t>0,42</t>
  </si>
  <si>
    <t>1,21</t>
  </si>
  <si>
    <t>363,26</t>
  </si>
  <si>
    <t>104658,4</t>
  </si>
  <si>
    <t>101138,4</t>
  </si>
  <si>
    <t xml:space="preserve">по состоянию на 1 июля наблюдается не большое превышение целевого показателя в связи с выплатой отпускных и единовременной выплаты у отпуску </t>
  </si>
  <si>
    <t xml:space="preserve">силами муниципального образования проведен ремонт здания Дома культуры в с.Ванзеват. в связи с чем кап.ремонт не требуется </t>
  </si>
  <si>
    <t>Здание церкви Пресвятой Богородицы в с.Полноват находится в удовлетворительном состоянии и не требует консервации и рестоврации. По данным технического обследования.</t>
  </si>
  <si>
    <t>Средняя заработная выше по сравнению за год в связи с тем что  за 1 полугодие  вошли отпускные с единовременной выплатой и  была выплата категориям работников,  отнесённые к Указам Президента РФ от 2012 года (№597, №761, №1688)</t>
  </si>
  <si>
    <t>Средняя заработная выше по сравнению за год в связи с тем что  за 1 полугодие вошли отпускные с единовременной выплатой</t>
  </si>
  <si>
    <t>Снижение демографических показателей</t>
  </si>
  <si>
    <t>В соответствии с дорожной картой по эффективности расходования бюджетных средств проведена ликвидация 2 дошкольных образовательных учреждений и присоединение дошкольных групп к школе с.Казым и п.Сосновка</t>
  </si>
  <si>
    <t>Увелечение заработной платы и стоимости питания</t>
  </si>
  <si>
    <t>По данным  Росстата (с учетом переписи населения 2020 года – данные на 1.01.2024 года) общее количество детей от 5 до 18 лет, проживающих на территории Белоярского района, увеличилось на 1138 детей по сравнению с общим  количеством детей по состоянию на 01.01.2022 года. Фактическое количество детей от 5 до 18 лет, проживающих на территории Белоярского района, на 1.01.2024 года составляет 5089 детей и подростков, что на 1300 детей меньше, чем по данным Росстата (6389 детей и подростков).</t>
  </si>
  <si>
    <t>В соотвествии со ст.95 ФЗ- №273-ФЗ "Об образовании" 2024 году прохождение образовательными учреждениями НОКО в 2024 году не предусмотрено.</t>
  </si>
  <si>
    <t>Доля прибыльных сельскохозяйственных предприятий составит 100% за счёт мер государственной поддержки из бюджетов ХМАО-Югры и Белоярского района.</t>
  </si>
  <si>
    <t>В 2024 году прогнозируется получение прибыли у предприятий АПК при сохранении мер поддержки.</t>
  </si>
  <si>
    <t>В соответствии с Единым реестром СМСП на 10.07.2024</t>
  </si>
  <si>
    <t>На основании письма ФПиСС за 1 кв. 2024г.</t>
  </si>
  <si>
    <t>На территории Белоярского района осуществляют свою деятельность ООО "СП "Белоярское" и АО "Казымская оленеводческая компания".</t>
  </si>
  <si>
    <t xml:space="preserve">  Увеличение показателей  связано:  
- обеспечением достижения целевых показателей средней заработной платы по отдельным категориям работников в сфере образования в рамках реализации Указа Президента РФ № 761;
-  обеспечением уровня заработной платы в связи с  увеличением минимального размера оплаты труда;
- увеличением стоимости билетов (авиа, жд) при компенсации расходов
на оплату стоимости проезда и провоза багажа
к месту использования отпуска и обратно. </t>
  </si>
  <si>
    <t>Уменьшение  показателя первого полугодия 2024 года поясняется фактическим поступлением дотаций и субсидий из бюджета региона в сумме, превышающей  фактическое поступление соответствующих трансфертов за аналогичный период 2023 года.</t>
  </si>
  <si>
    <t xml:space="preserve">Увеличение показателя в исполнении первого полугодия 2024 года связано с   поступлением субсидий  из бюджета автономного округа в сумме,   превышающей  фактическое поступление первого полугодия 2023 года на 36,9%. </t>
  </si>
  <si>
    <t>Увеличение показателей в оценке 2024 года связано:                                  
- обеспечением достижения целевых показателей средней заработной платы по отдельным категориям работников в сфере образования и культуры в рамках реализации указов Президента РФ № 597 и № 761;                                                                                                                  - обеспечением уровня заработной платы в связи с увеличением минимального размера оплаты труда.</t>
  </si>
  <si>
    <t xml:space="preserve">В связи с уменьшением численности МО  </t>
  </si>
  <si>
    <t>За 1 полугодие 2024 года введено 1351 м2 жилья (ИЖС).</t>
  </si>
  <si>
    <t>снос аварийных многоквартирных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</si>
</sst>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#\ ###\ ##0.0;\-###\ ###\ ###\ ###\ ##0.0;0"/>
    <numFmt numFmtId="165" formatCode="###\ ###\ ###\ ###\ ##0.00;\-###\ ###\ ###\ ###\ ##0.00;0"/>
    <numFmt numFmtId="166" formatCode="###\ ###\ ###\ ###\ ##0;\-###\ ###\ ###\ ###\ ##0;0"/>
    <numFmt numFmtId="167" formatCode="###\ ###\ ###\ ###\ ##0.000;\-###\ ###\ ###\ ###\ ##0.000;0"/>
    <numFmt numFmtId="168" formatCode="mmm\.yy"/>
    <numFmt numFmtId="169" formatCode="0.00_ ;\-0.00\ "/>
  </numFmts>
  <fonts count="6" x14ac:knownFonts="1">
    <font>
      <sz val="11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6" fontId="3" fillId="2" borderId="2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right" vertical="center"/>
    </xf>
    <xf numFmtId="167" fontId="3" fillId="0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tabSelected="1" zoomScaleNormal="100" workbookViewId="0">
      <pane xSplit="3" ySplit="3" topLeftCell="D4" activePane="bottomRight" state="frozen"/>
      <selection pane="topRight"/>
      <selection pane="bottomLeft"/>
      <selection pane="bottomRight" activeCell="L113" sqref="L113"/>
    </sheetView>
  </sheetViews>
  <sheetFormatPr defaultRowHeight="15" x14ac:dyDescent="0.25"/>
  <cols>
    <col min="1" max="1" width="18" customWidth="1"/>
    <col min="2" max="2" width="55" customWidth="1"/>
    <col min="3" max="3" width="14" customWidth="1"/>
    <col min="4" max="4" width="12" customWidth="1"/>
    <col min="5" max="8" width="13.140625" customWidth="1"/>
    <col min="9" max="9" width="13.140625" hidden="1" customWidth="1"/>
    <col min="10" max="11" width="13.140625" customWidth="1"/>
    <col min="12" max="12" width="40.5703125" customWidth="1"/>
    <col min="13" max="13" width="20.7109375" hidden="1" customWidth="1"/>
  </cols>
  <sheetData>
    <row r="1" spans="1:13" ht="25.5" customHeight="1" x14ac:dyDescent="0.25">
      <c r="A1" s="38" t="s">
        <v>365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 x14ac:dyDescent="0.25">
      <c r="A2" s="1"/>
    </row>
    <row r="3" spans="1:13" ht="59.2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>
        <v>2020</v>
      </c>
      <c r="F3" s="4">
        <v>2021</v>
      </c>
      <c r="G3" s="4">
        <v>2022</v>
      </c>
      <c r="H3" s="4">
        <v>2023</v>
      </c>
      <c r="I3" s="8" t="s">
        <v>367</v>
      </c>
      <c r="J3" s="8" t="s">
        <v>363</v>
      </c>
      <c r="K3" s="8" t="s">
        <v>364</v>
      </c>
      <c r="L3" s="8" t="s">
        <v>362</v>
      </c>
      <c r="M3" s="5" t="s">
        <v>349</v>
      </c>
    </row>
    <row r="4" spans="1:13" ht="30" x14ac:dyDescent="0.25">
      <c r="A4" s="40" t="s">
        <v>4</v>
      </c>
      <c r="B4" s="2" t="s">
        <v>5</v>
      </c>
      <c r="C4" s="3" t="s">
        <v>6</v>
      </c>
      <c r="D4" s="9" t="s">
        <v>7</v>
      </c>
      <c r="E4" s="10">
        <v>211</v>
      </c>
      <c r="F4" s="10">
        <v>216.2</v>
      </c>
      <c r="G4" s="10">
        <v>202.6</v>
      </c>
      <c r="H4" s="10">
        <v>201.8</v>
      </c>
      <c r="I4" s="10">
        <f>I5/I6*10000</f>
        <v>202.28702512947063</v>
      </c>
      <c r="J4" s="10">
        <f>J5/J6*10000</f>
        <v>203.57566869194775</v>
      </c>
      <c r="K4" s="27">
        <f>K5/K6*10000</f>
        <v>203.57566869194775</v>
      </c>
      <c r="L4" s="7"/>
      <c r="M4" s="6" t="s">
        <v>350</v>
      </c>
    </row>
    <row r="5" spans="1:13" ht="30" x14ac:dyDescent="0.25">
      <c r="A5" s="40"/>
      <c r="B5" s="2" t="s">
        <v>8</v>
      </c>
      <c r="C5" s="3" t="s">
        <v>6</v>
      </c>
      <c r="D5" s="9" t="s">
        <v>9</v>
      </c>
      <c r="E5" s="10">
        <v>653</v>
      </c>
      <c r="F5" s="10">
        <v>621</v>
      </c>
      <c r="G5" s="10">
        <v>584</v>
      </c>
      <c r="H5" s="10">
        <v>578</v>
      </c>
      <c r="I5" s="10">
        <v>582</v>
      </c>
      <c r="J5" s="22">
        <v>583</v>
      </c>
      <c r="K5" s="28">
        <v>583</v>
      </c>
      <c r="L5" s="7" t="s">
        <v>385</v>
      </c>
      <c r="M5" s="6" t="s">
        <v>350</v>
      </c>
    </row>
    <row r="6" spans="1:13" x14ac:dyDescent="0.25">
      <c r="A6" s="40"/>
      <c r="B6" s="2" t="s">
        <v>10</v>
      </c>
      <c r="C6" s="3" t="s">
        <v>11</v>
      </c>
      <c r="D6" s="9" t="s">
        <v>12</v>
      </c>
      <c r="E6" s="10">
        <v>28571</v>
      </c>
      <c r="F6" s="10">
        <v>28717</v>
      </c>
      <c r="G6" s="10">
        <v>28829</v>
      </c>
      <c r="H6" s="10">
        <v>28638</v>
      </c>
      <c r="I6" s="10">
        <v>28771</v>
      </c>
      <c r="J6" s="10">
        <v>28638</v>
      </c>
      <c r="K6" s="27">
        <v>28638</v>
      </c>
      <c r="L6" s="7"/>
      <c r="M6" s="6" t="s">
        <v>351</v>
      </c>
    </row>
    <row r="7" spans="1:13" ht="60" x14ac:dyDescent="0.25">
      <c r="A7" s="40"/>
      <c r="B7" s="2" t="s">
        <v>13</v>
      </c>
      <c r="C7" s="3" t="s">
        <v>14</v>
      </c>
      <c r="D7" s="9" t="s">
        <v>15</v>
      </c>
      <c r="E7" s="10">
        <v>5</v>
      </c>
      <c r="F7" s="10">
        <v>10.199999999999999</v>
      </c>
      <c r="G7" s="10">
        <v>10.6</v>
      </c>
      <c r="H7" s="10">
        <v>11.6</v>
      </c>
      <c r="I7" s="10">
        <f>I8/I9*100</f>
        <v>9.674686546933243</v>
      </c>
      <c r="J7" s="10">
        <f>J8/J9*100</f>
        <v>11.086142322097379</v>
      </c>
      <c r="K7" s="27">
        <f>K8/K9*100</f>
        <v>11.086142322097379</v>
      </c>
      <c r="L7" s="7"/>
      <c r="M7" s="6" t="s">
        <v>350</v>
      </c>
    </row>
    <row r="8" spans="1:13" ht="30" x14ac:dyDescent="0.25">
      <c r="A8" s="40"/>
      <c r="B8" s="2" t="s">
        <v>16</v>
      </c>
      <c r="C8" s="3" t="s">
        <v>11</v>
      </c>
      <c r="D8" s="9" t="s">
        <v>17</v>
      </c>
      <c r="E8" s="10">
        <v>622</v>
      </c>
      <c r="F8" s="10">
        <v>1291</v>
      </c>
      <c r="G8" s="10">
        <v>1290</v>
      </c>
      <c r="H8" s="10">
        <v>1399</v>
      </c>
      <c r="I8" s="10">
        <v>1142</v>
      </c>
      <c r="J8" s="10">
        <v>1332</v>
      </c>
      <c r="K8" s="27">
        <v>1332</v>
      </c>
      <c r="L8" s="7" t="s">
        <v>386</v>
      </c>
      <c r="M8" s="6" t="s">
        <v>350</v>
      </c>
    </row>
    <row r="9" spans="1:13" ht="30" x14ac:dyDescent="0.25">
      <c r="A9" s="40"/>
      <c r="B9" s="2" t="s">
        <v>18</v>
      </c>
      <c r="C9" s="3" t="s">
        <v>11</v>
      </c>
      <c r="D9" s="9" t="s">
        <v>19</v>
      </c>
      <c r="E9" s="10">
        <v>12548</v>
      </c>
      <c r="F9" s="10">
        <v>12630</v>
      </c>
      <c r="G9" s="10">
        <v>12113</v>
      </c>
      <c r="H9" s="10">
        <v>12091</v>
      </c>
      <c r="I9" s="10">
        <f>10662+I8</f>
        <v>11804</v>
      </c>
      <c r="J9" s="10">
        <f>10683+J8</f>
        <v>12015</v>
      </c>
      <c r="K9" s="27">
        <f>10683+K8</f>
        <v>12015</v>
      </c>
      <c r="L9" s="7"/>
      <c r="M9" s="6" t="s">
        <v>351</v>
      </c>
    </row>
    <row r="10" spans="1:13" ht="30" x14ac:dyDescent="0.25">
      <c r="A10" s="40"/>
      <c r="B10" s="2" t="s">
        <v>20</v>
      </c>
      <c r="C10" s="3" t="s">
        <v>21</v>
      </c>
      <c r="D10" s="9" t="s">
        <v>22</v>
      </c>
      <c r="E10" s="10">
        <v>465547</v>
      </c>
      <c r="F10" s="10">
        <v>264911</v>
      </c>
      <c r="G10" s="10">
        <v>227144</v>
      </c>
      <c r="H10" s="10">
        <v>450342</v>
      </c>
      <c r="I10" s="10">
        <f>J10/2</f>
        <v>79654.65465465466</v>
      </c>
      <c r="J10" s="10">
        <f>(4652.3-90)*1000000/J6</f>
        <v>159309.30930930932</v>
      </c>
      <c r="K10" s="27">
        <f>(12092.8367-925)*1000000/K6</f>
        <v>389965.66450171103</v>
      </c>
      <c r="L10" s="7"/>
      <c r="M10" s="6" t="s">
        <v>351</v>
      </c>
    </row>
    <row r="11" spans="1:13" ht="60" x14ac:dyDescent="0.25">
      <c r="A11" s="40"/>
      <c r="B11" s="2" t="s">
        <v>23</v>
      </c>
      <c r="C11" s="3" t="s">
        <v>14</v>
      </c>
      <c r="D11" s="9" t="s">
        <v>24</v>
      </c>
      <c r="E11" s="11">
        <v>41.26</v>
      </c>
      <c r="F11" s="11">
        <v>41.3</v>
      </c>
      <c r="G11" s="11">
        <v>41.35</v>
      </c>
      <c r="H11" s="11">
        <v>41.38</v>
      </c>
      <c r="I11" s="11">
        <f>I12/I13*100</f>
        <v>41.358031939877883</v>
      </c>
      <c r="J11" s="11">
        <v>41.39</v>
      </c>
      <c r="K11" s="29">
        <v>41.39</v>
      </c>
      <c r="L11" s="7"/>
      <c r="M11" s="6" t="s">
        <v>352</v>
      </c>
    </row>
    <row r="12" spans="1:13" ht="30" x14ac:dyDescent="0.25">
      <c r="A12" s="40"/>
      <c r="B12" s="2" t="s">
        <v>25</v>
      </c>
      <c r="C12" s="3" t="s">
        <v>26</v>
      </c>
      <c r="D12" s="9" t="s">
        <v>27</v>
      </c>
      <c r="E12" s="10">
        <v>3513.4</v>
      </c>
      <c r="F12" s="10">
        <v>3517.5</v>
      </c>
      <c r="G12" s="10">
        <v>3521.4</v>
      </c>
      <c r="H12" s="10">
        <v>3523.5</v>
      </c>
      <c r="I12" s="10">
        <v>3522.05</v>
      </c>
      <c r="J12" s="10">
        <v>3524.64</v>
      </c>
      <c r="K12" s="27">
        <f>J12</f>
        <v>3524.64</v>
      </c>
      <c r="L12" s="7"/>
      <c r="M12" s="6" t="s">
        <v>352</v>
      </c>
    </row>
    <row r="13" spans="1:13" ht="45" x14ac:dyDescent="0.25">
      <c r="A13" s="40"/>
      <c r="B13" s="2" t="s">
        <v>28</v>
      </c>
      <c r="C13" s="3" t="s">
        <v>26</v>
      </c>
      <c r="D13" s="9" t="s">
        <v>29</v>
      </c>
      <c r="E13" s="10">
        <v>8516</v>
      </c>
      <c r="F13" s="10">
        <v>8516</v>
      </c>
      <c r="G13" s="10">
        <v>8516</v>
      </c>
      <c r="H13" s="10">
        <v>8516</v>
      </c>
      <c r="I13" s="10">
        <v>8516</v>
      </c>
      <c r="J13" s="10">
        <v>8516</v>
      </c>
      <c r="K13" s="27">
        <f>J13</f>
        <v>8516</v>
      </c>
      <c r="L13" s="7"/>
      <c r="M13" s="6" t="s">
        <v>352</v>
      </c>
    </row>
    <row r="14" spans="1:13" ht="60" x14ac:dyDescent="0.25">
      <c r="A14" s="40"/>
      <c r="B14" s="2" t="s">
        <v>30</v>
      </c>
      <c r="C14" s="3" t="s">
        <v>14</v>
      </c>
      <c r="D14" s="9" t="s">
        <v>31</v>
      </c>
      <c r="E14" s="10">
        <v>50</v>
      </c>
      <c r="F14" s="10">
        <v>50</v>
      </c>
      <c r="G14" s="10">
        <v>100</v>
      </c>
      <c r="H14" s="10">
        <v>100</v>
      </c>
      <c r="I14" s="10">
        <v>100</v>
      </c>
      <c r="J14" s="10">
        <f>J15/J16*100</f>
        <v>100</v>
      </c>
      <c r="K14" s="27">
        <f>K15/K16*100</f>
        <v>100</v>
      </c>
      <c r="L14" s="24" t="s">
        <v>383</v>
      </c>
      <c r="M14" s="6" t="s">
        <v>350</v>
      </c>
    </row>
    <row r="15" spans="1:13" ht="45" x14ac:dyDescent="0.25">
      <c r="A15" s="40"/>
      <c r="B15" s="2" t="s">
        <v>32</v>
      </c>
      <c r="C15" s="3" t="s">
        <v>6</v>
      </c>
      <c r="D15" s="9" t="s">
        <v>33</v>
      </c>
      <c r="E15" s="12">
        <v>1</v>
      </c>
      <c r="F15" s="12">
        <v>1</v>
      </c>
      <c r="G15" s="12">
        <v>2</v>
      </c>
      <c r="H15" s="12">
        <v>2</v>
      </c>
      <c r="I15" s="12">
        <v>2</v>
      </c>
      <c r="J15" s="12">
        <v>2</v>
      </c>
      <c r="K15" s="30">
        <v>2</v>
      </c>
      <c r="L15" s="24" t="s">
        <v>384</v>
      </c>
      <c r="M15" s="6" t="s">
        <v>350</v>
      </c>
    </row>
    <row r="16" spans="1:13" ht="61.5" customHeight="1" x14ac:dyDescent="0.25">
      <c r="A16" s="40"/>
      <c r="B16" s="2" t="s">
        <v>34</v>
      </c>
      <c r="C16" s="3" t="s">
        <v>6</v>
      </c>
      <c r="D16" s="9" t="s">
        <v>35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30">
        <v>2</v>
      </c>
      <c r="L16" s="24" t="s">
        <v>387</v>
      </c>
      <c r="M16" s="6" t="s">
        <v>350</v>
      </c>
    </row>
    <row r="17" spans="1:13" ht="75" x14ac:dyDescent="0.25">
      <c r="A17" s="40"/>
      <c r="B17" s="2" t="s">
        <v>36</v>
      </c>
      <c r="C17" s="3" t="s">
        <v>14</v>
      </c>
      <c r="D17" s="9" t="s">
        <v>37</v>
      </c>
      <c r="E17" s="11">
        <v>10.48</v>
      </c>
      <c r="F17" s="11">
        <v>9.92</v>
      </c>
      <c r="G17" s="11">
        <v>9.11</v>
      </c>
      <c r="H17" s="11">
        <v>9.11</v>
      </c>
      <c r="I17" s="11">
        <v>9.0399999999999991</v>
      </c>
      <c r="J17" s="11">
        <v>9.11</v>
      </c>
      <c r="K17" s="29">
        <v>9.11</v>
      </c>
      <c r="L17" s="7"/>
      <c r="M17" s="6" t="s">
        <v>353</v>
      </c>
    </row>
    <row r="18" spans="1:13" ht="45" x14ac:dyDescent="0.25">
      <c r="A18" s="40"/>
      <c r="B18" s="2" t="s">
        <v>38</v>
      </c>
      <c r="C18" s="3" t="s">
        <v>39</v>
      </c>
      <c r="D18" s="9" t="s">
        <v>40</v>
      </c>
      <c r="E18" s="11">
        <v>19.329999999999998</v>
      </c>
      <c r="F18" s="11">
        <v>18.3</v>
      </c>
      <c r="G18" s="11">
        <v>16.8</v>
      </c>
      <c r="H18" s="11">
        <v>16.8</v>
      </c>
      <c r="I18" s="11">
        <v>16.68</v>
      </c>
      <c r="J18" s="11">
        <v>16.8</v>
      </c>
      <c r="K18" s="29">
        <v>16.8</v>
      </c>
      <c r="L18" s="7"/>
      <c r="M18" s="6" t="s">
        <v>353</v>
      </c>
    </row>
    <row r="19" spans="1:13" ht="30" x14ac:dyDescent="0.25">
      <c r="A19" s="40"/>
      <c r="B19" s="2" t="s">
        <v>41</v>
      </c>
      <c r="C19" s="3" t="s">
        <v>39</v>
      </c>
      <c r="D19" s="9" t="s">
        <v>42</v>
      </c>
      <c r="E19" s="11">
        <v>184.47</v>
      </c>
      <c r="F19" s="11">
        <v>184.5</v>
      </c>
      <c r="G19" s="11">
        <v>184.5</v>
      </c>
      <c r="H19" s="11">
        <v>184.5</v>
      </c>
      <c r="I19" s="11">
        <v>184.5</v>
      </c>
      <c r="J19" s="11">
        <v>184.5</v>
      </c>
      <c r="K19" s="29">
        <f>J19</f>
        <v>184.5</v>
      </c>
      <c r="L19" s="7"/>
      <c r="M19" s="6" t="s">
        <v>353</v>
      </c>
    </row>
    <row r="20" spans="1:13" ht="90" x14ac:dyDescent="0.25">
      <c r="A20" s="40"/>
      <c r="B20" s="2" t="s">
        <v>43</v>
      </c>
      <c r="C20" s="3" t="s">
        <v>14</v>
      </c>
      <c r="D20" s="9" t="s">
        <v>44</v>
      </c>
      <c r="E20" s="10">
        <v>10.8</v>
      </c>
      <c r="F20" s="10">
        <v>5.9</v>
      </c>
      <c r="G20" s="10">
        <v>6.5</v>
      </c>
      <c r="H20" s="10">
        <v>6.4</v>
      </c>
      <c r="I20" s="10">
        <v>6.4</v>
      </c>
      <c r="J20" s="10">
        <v>6.4</v>
      </c>
      <c r="K20" s="27">
        <v>6.4</v>
      </c>
      <c r="L20" s="7"/>
      <c r="M20" s="6" t="s">
        <v>353</v>
      </c>
    </row>
    <row r="21" spans="1:13" ht="75" x14ac:dyDescent="0.25">
      <c r="A21" s="40"/>
      <c r="B21" s="2" t="s">
        <v>45</v>
      </c>
      <c r="C21" s="3" t="s">
        <v>11</v>
      </c>
      <c r="D21" s="9" t="s">
        <v>46</v>
      </c>
      <c r="E21" s="10">
        <v>3082</v>
      </c>
      <c r="F21" s="10">
        <v>1702</v>
      </c>
      <c r="G21" s="10">
        <v>1867</v>
      </c>
      <c r="H21" s="10">
        <v>1846</v>
      </c>
      <c r="I21" s="10">
        <v>1846</v>
      </c>
      <c r="J21" s="10">
        <v>1838</v>
      </c>
      <c r="K21" s="27">
        <v>1838</v>
      </c>
      <c r="L21" s="7"/>
      <c r="M21" s="6" t="s">
        <v>351</v>
      </c>
    </row>
    <row r="22" spans="1:13" ht="30" x14ac:dyDescent="0.25">
      <c r="A22" s="40"/>
      <c r="B22" s="2" t="s">
        <v>47</v>
      </c>
      <c r="C22" s="3" t="s">
        <v>48</v>
      </c>
      <c r="D22" s="9" t="s">
        <v>49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27">
        <v>0</v>
      </c>
      <c r="L22" s="7"/>
      <c r="M22" s="6"/>
    </row>
    <row r="23" spans="1:13" ht="45" x14ac:dyDescent="0.25">
      <c r="A23" s="40"/>
      <c r="B23" s="2" t="s">
        <v>50</v>
      </c>
      <c r="C23" s="3" t="s">
        <v>21</v>
      </c>
      <c r="D23" s="9" t="s">
        <v>51</v>
      </c>
      <c r="E23" s="10">
        <v>101191.1</v>
      </c>
      <c r="F23" s="10">
        <v>105899.5</v>
      </c>
      <c r="G23" s="10">
        <v>121713.4</v>
      </c>
      <c r="H23" s="10">
        <v>132721.4</v>
      </c>
      <c r="I23" s="10">
        <v>132584</v>
      </c>
      <c r="J23" s="10">
        <v>142973</v>
      </c>
      <c r="K23" s="27">
        <v>140684.70000000001</v>
      </c>
      <c r="L23" s="7"/>
      <c r="M23" s="6" t="s">
        <v>351</v>
      </c>
    </row>
    <row r="24" spans="1:13" ht="105" x14ac:dyDescent="0.25">
      <c r="A24" s="40"/>
      <c r="B24" s="2" t="s">
        <v>52</v>
      </c>
      <c r="C24" s="3" t="s">
        <v>21</v>
      </c>
      <c r="D24" s="9" t="s">
        <v>53</v>
      </c>
      <c r="E24" s="10">
        <v>48046.9</v>
      </c>
      <c r="F24" s="10">
        <v>53648.3</v>
      </c>
      <c r="G24" s="10">
        <v>58377.3</v>
      </c>
      <c r="H24" s="10">
        <v>67646.100000000006</v>
      </c>
      <c r="I24" s="10">
        <v>66261.899999999994</v>
      </c>
      <c r="J24" s="18">
        <v>85370</v>
      </c>
      <c r="K24" s="31">
        <v>77232</v>
      </c>
      <c r="L24" s="19" t="s">
        <v>376</v>
      </c>
      <c r="M24" s="6" t="s">
        <v>354</v>
      </c>
    </row>
    <row r="25" spans="1:13" ht="51.75" customHeight="1" x14ac:dyDescent="0.25">
      <c r="A25" s="40"/>
      <c r="B25" s="2" t="s">
        <v>54</v>
      </c>
      <c r="C25" s="3" t="s">
        <v>21</v>
      </c>
      <c r="D25" s="9" t="s">
        <v>55</v>
      </c>
      <c r="E25" s="10">
        <v>64566.9</v>
      </c>
      <c r="F25" s="10">
        <v>70522.7</v>
      </c>
      <c r="G25" s="10">
        <v>78479.3</v>
      </c>
      <c r="H25" s="10">
        <v>85985.8</v>
      </c>
      <c r="I25" s="10">
        <v>105021.5</v>
      </c>
      <c r="J25" s="18">
        <v>105964.5</v>
      </c>
      <c r="K25" s="31">
        <v>98618</v>
      </c>
      <c r="L25" s="19" t="s">
        <v>377</v>
      </c>
      <c r="M25" s="6" t="s">
        <v>354</v>
      </c>
    </row>
    <row r="26" spans="1:13" ht="114" customHeight="1" x14ac:dyDescent="0.25">
      <c r="A26" s="40"/>
      <c r="B26" s="2" t="s">
        <v>56</v>
      </c>
      <c r="C26" s="3" t="s">
        <v>21</v>
      </c>
      <c r="D26" s="9" t="s">
        <v>57</v>
      </c>
      <c r="E26" s="10">
        <v>76017.899999999994</v>
      </c>
      <c r="F26" s="10">
        <v>88762.6</v>
      </c>
      <c r="G26" s="10">
        <v>94630.2</v>
      </c>
      <c r="H26" s="10">
        <v>106844.2</v>
      </c>
      <c r="I26" s="10">
        <v>133180.6</v>
      </c>
      <c r="J26" s="18">
        <v>130266.4</v>
      </c>
      <c r="K26" s="31">
        <v>103381.1</v>
      </c>
      <c r="L26" s="19" t="s">
        <v>376</v>
      </c>
      <c r="M26" s="6" t="s">
        <v>354</v>
      </c>
    </row>
    <row r="27" spans="1:13" ht="45" x14ac:dyDescent="0.25">
      <c r="A27" s="40"/>
      <c r="B27" s="2" t="s">
        <v>58</v>
      </c>
      <c r="C27" s="3" t="s">
        <v>59</v>
      </c>
      <c r="D27" s="9" t="s">
        <v>60</v>
      </c>
      <c r="E27" s="10">
        <v>248122.4</v>
      </c>
      <c r="F27" s="10">
        <v>283330.3</v>
      </c>
      <c r="G27" s="10">
        <v>302400.3</v>
      </c>
      <c r="H27" s="10">
        <v>328610.09999999998</v>
      </c>
      <c r="I27" s="10">
        <v>203926.1</v>
      </c>
      <c r="J27" s="20">
        <v>73712.5</v>
      </c>
      <c r="K27" s="32">
        <v>322549</v>
      </c>
      <c r="L27" s="19"/>
      <c r="M27" s="6" t="s">
        <v>354</v>
      </c>
    </row>
    <row r="28" spans="1:13" ht="45" x14ac:dyDescent="0.25">
      <c r="A28" s="40"/>
      <c r="B28" s="2" t="s">
        <v>61</v>
      </c>
      <c r="C28" s="3" t="s">
        <v>11</v>
      </c>
      <c r="D28" s="9" t="s">
        <v>62</v>
      </c>
      <c r="E28" s="10">
        <v>272</v>
      </c>
      <c r="F28" s="10">
        <v>266</v>
      </c>
      <c r="G28" s="10">
        <v>266.3</v>
      </c>
      <c r="H28" s="10">
        <v>256.3</v>
      </c>
      <c r="I28" s="10">
        <v>255.2</v>
      </c>
      <c r="J28" s="20">
        <v>259.10000000000002</v>
      </c>
      <c r="K28" s="32">
        <v>260</v>
      </c>
      <c r="L28" s="19"/>
      <c r="M28" s="6" t="s">
        <v>354</v>
      </c>
    </row>
    <row r="29" spans="1:13" ht="63.75" customHeight="1" x14ac:dyDescent="0.25">
      <c r="A29" s="40"/>
      <c r="B29" s="2" t="s">
        <v>63</v>
      </c>
      <c r="C29" s="3" t="s">
        <v>21</v>
      </c>
      <c r="D29" s="9" t="s">
        <v>64</v>
      </c>
      <c r="E29" s="10">
        <v>69497.7</v>
      </c>
      <c r="F29" s="10">
        <v>74965.5</v>
      </c>
      <c r="G29" s="10">
        <v>83435.5</v>
      </c>
      <c r="H29" s="10">
        <v>89261.3</v>
      </c>
      <c r="I29" s="10"/>
      <c r="J29" s="16" t="s">
        <v>371</v>
      </c>
      <c r="K29" s="33" t="s">
        <v>372</v>
      </c>
      <c r="L29" s="37" t="s">
        <v>373</v>
      </c>
      <c r="M29" s="6" t="s">
        <v>355</v>
      </c>
    </row>
    <row r="30" spans="1:13" ht="45" x14ac:dyDescent="0.25">
      <c r="A30" s="40"/>
      <c r="B30" s="2" t="s">
        <v>65</v>
      </c>
      <c r="C30" s="3" t="s">
        <v>21</v>
      </c>
      <c r="D30" s="9" t="s">
        <v>66</v>
      </c>
      <c r="E30" s="10">
        <v>42756.5</v>
      </c>
      <c r="F30" s="10">
        <v>46868.2</v>
      </c>
      <c r="G30" s="10">
        <v>55214.8</v>
      </c>
      <c r="H30" s="10">
        <v>65078.6</v>
      </c>
      <c r="I30" s="10">
        <v>72057.899999999994</v>
      </c>
      <c r="J30" s="10">
        <v>67681</v>
      </c>
      <c r="K30" s="27">
        <v>70250</v>
      </c>
      <c r="L30" s="7"/>
      <c r="M30" s="6" t="s">
        <v>356</v>
      </c>
    </row>
    <row r="31" spans="1:13" ht="60" x14ac:dyDescent="0.25">
      <c r="A31" s="40" t="s">
        <v>67</v>
      </c>
      <c r="B31" s="2" t="s">
        <v>68</v>
      </c>
      <c r="C31" s="3" t="s">
        <v>14</v>
      </c>
      <c r="D31" s="9" t="s">
        <v>69</v>
      </c>
      <c r="E31" s="10">
        <v>89.5</v>
      </c>
      <c r="F31" s="10">
        <v>91.4</v>
      </c>
      <c r="G31" s="10">
        <v>94.2</v>
      </c>
      <c r="H31" s="10">
        <v>73.7</v>
      </c>
      <c r="I31" s="10">
        <v>95.9</v>
      </c>
      <c r="J31" s="20">
        <v>90.3</v>
      </c>
      <c r="K31" s="32">
        <v>90.3</v>
      </c>
      <c r="L31" s="19"/>
      <c r="M31" s="6" t="s">
        <v>354</v>
      </c>
    </row>
    <row r="32" spans="1:13" ht="60" x14ac:dyDescent="0.25">
      <c r="A32" s="40"/>
      <c r="B32" s="2" t="s">
        <v>70</v>
      </c>
      <c r="C32" s="3" t="s">
        <v>11</v>
      </c>
      <c r="D32" s="9" t="s">
        <v>71</v>
      </c>
      <c r="E32" s="10">
        <v>2000</v>
      </c>
      <c r="F32" s="10">
        <v>1985</v>
      </c>
      <c r="G32" s="10">
        <v>1964</v>
      </c>
      <c r="H32" s="10">
        <v>1854</v>
      </c>
      <c r="I32" s="10">
        <v>1875</v>
      </c>
      <c r="J32" s="18">
        <v>1843</v>
      </c>
      <c r="K32" s="31">
        <v>1710</v>
      </c>
      <c r="L32" s="19" t="s">
        <v>378</v>
      </c>
      <c r="M32" s="6" t="s">
        <v>354</v>
      </c>
    </row>
    <row r="33" spans="1:13" x14ac:dyDescent="0.25">
      <c r="A33" s="40"/>
      <c r="B33" s="2" t="s">
        <v>72</v>
      </c>
      <c r="C33" s="3" t="s">
        <v>11</v>
      </c>
      <c r="D33" s="9" t="s">
        <v>73</v>
      </c>
      <c r="E33" s="10">
        <v>2235</v>
      </c>
      <c r="F33" s="10">
        <v>2171</v>
      </c>
      <c r="G33" s="10">
        <v>2086</v>
      </c>
      <c r="H33" s="10">
        <v>2517</v>
      </c>
      <c r="I33" s="10">
        <v>1955</v>
      </c>
      <c r="J33" s="18">
        <v>2047</v>
      </c>
      <c r="K33" s="31">
        <v>1894</v>
      </c>
      <c r="L33" s="19"/>
      <c r="M33" s="6" t="s">
        <v>354</v>
      </c>
    </row>
    <row r="34" spans="1:13" ht="60" x14ac:dyDescent="0.25">
      <c r="A34" s="40"/>
      <c r="B34" s="2" t="s">
        <v>74</v>
      </c>
      <c r="C34" s="3" t="s">
        <v>14</v>
      </c>
      <c r="D34" s="9" t="s">
        <v>75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20">
        <v>0</v>
      </c>
      <c r="K34" s="32">
        <v>0</v>
      </c>
      <c r="L34" s="19"/>
      <c r="M34" s="6" t="s">
        <v>354</v>
      </c>
    </row>
    <row r="35" spans="1:13" ht="45" x14ac:dyDescent="0.25">
      <c r="A35" s="40"/>
      <c r="B35" s="2" t="s">
        <v>76</v>
      </c>
      <c r="C35" s="3" t="s">
        <v>11</v>
      </c>
      <c r="D35" s="9" t="s">
        <v>77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8">
        <v>0</v>
      </c>
      <c r="K35" s="31">
        <v>0</v>
      </c>
      <c r="L35" s="19"/>
      <c r="M35" s="6" t="s">
        <v>354</v>
      </c>
    </row>
    <row r="36" spans="1:13" ht="75" x14ac:dyDescent="0.25">
      <c r="A36" s="40"/>
      <c r="B36" s="2" t="s">
        <v>78</v>
      </c>
      <c r="C36" s="3" t="s">
        <v>14</v>
      </c>
      <c r="D36" s="9" t="s">
        <v>79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20">
        <v>0</v>
      </c>
      <c r="K36" s="32">
        <v>0</v>
      </c>
      <c r="L36" s="19"/>
      <c r="M36" s="6" t="s">
        <v>354</v>
      </c>
    </row>
    <row r="37" spans="1:13" ht="94.5" customHeight="1" x14ac:dyDescent="0.25">
      <c r="A37" s="40"/>
      <c r="B37" s="2" t="s">
        <v>80</v>
      </c>
      <c r="C37" s="3" t="s">
        <v>6</v>
      </c>
      <c r="D37" s="9" t="s">
        <v>81</v>
      </c>
      <c r="E37" s="12">
        <v>6</v>
      </c>
      <c r="F37" s="12">
        <v>7</v>
      </c>
      <c r="G37" s="12">
        <v>7</v>
      </c>
      <c r="H37" s="12">
        <v>7</v>
      </c>
      <c r="I37" s="12">
        <v>7</v>
      </c>
      <c r="J37" s="21">
        <v>5</v>
      </c>
      <c r="K37" s="34">
        <v>5</v>
      </c>
      <c r="L37" s="19" t="s">
        <v>379</v>
      </c>
      <c r="M37" s="6" t="s">
        <v>354</v>
      </c>
    </row>
    <row r="38" spans="1:13" ht="60" x14ac:dyDescent="0.25">
      <c r="A38" s="40"/>
      <c r="B38" s="2" t="s">
        <v>82</v>
      </c>
      <c r="C38" s="3" t="s">
        <v>6</v>
      </c>
      <c r="D38" s="9" t="s">
        <v>83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21">
        <v>0</v>
      </c>
      <c r="K38" s="34">
        <v>0</v>
      </c>
      <c r="L38" s="19"/>
      <c r="M38" s="6" t="s">
        <v>354</v>
      </c>
    </row>
    <row r="39" spans="1:13" ht="60" x14ac:dyDescent="0.25">
      <c r="A39" s="40" t="s">
        <v>84</v>
      </c>
      <c r="B39" s="2" t="s">
        <v>85</v>
      </c>
      <c r="C39" s="3" t="s">
        <v>14</v>
      </c>
      <c r="D39" s="9" t="s">
        <v>86</v>
      </c>
      <c r="E39" s="10">
        <v>0</v>
      </c>
      <c r="F39" s="10">
        <v>0</v>
      </c>
      <c r="G39" s="10">
        <v>1.1000000000000001</v>
      </c>
      <c r="H39" s="10">
        <v>0</v>
      </c>
      <c r="I39" s="10">
        <v>0</v>
      </c>
      <c r="J39" s="20">
        <v>0</v>
      </c>
      <c r="K39" s="32">
        <v>0</v>
      </c>
      <c r="L39" s="19"/>
      <c r="M39" s="6" t="s">
        <v>354</v>
      </c>
    </row>
    <row r="40" spans="1:13" ht="45" x14ac:dyDescent="0.25">
      <c r="A40" s="40"/>
      <c r="B40" s="2" t="s">
        <v>87</v>
      </c>
      <c r="C40" s="3" t="s">
        <v>11</v>
      </c>
      <c r="D40" s="9" t="s">
        <v>88</v>
      </c>
      <c r="E40" s="10">
        <v>0</v>
      </c>
      <c r="F40" s="10">
        <v>0</v>
      </c>
      <c r="G40" s="10">
        <v>2</v>
      </c>
      <c r="H40" s="10">
        <v>0</v>
      </c>
      <c r="I40" s="10">
        <v>0</v>
      </c>
      <c r="J40" s="18">
        <v>0</v>
      </c>
      <c r="K40" s="31">
        <v>0</v>
      </c>
      <c r="L40" s="19"/>
      <c r="M40" s="6" t="s">
        <v>354</v>
      </c>
    </row>
    <row r="41" spans="1:13" ht="30" x14ac:dyDescent="0.25">
      <c r="A41" s="40"/>
      <c r="B41" s="2" t="s">
        <v>89</v>
      </c>
      <c r="C41" s="3" t="s">
        <v>11</v>
      </c>
      <c r="D41" s="9" t="s">
        <v>90</v>
      </c>
      <c r="E41" s="10">
        <v>163</v>
      </c>
      <c r="F41" s="10">
        <v>165</v>
      </c>
      <c r="G41" s="10">
        <v>189</v>
      </c>
      <c r="H41" s="10">
        <v>167</v>
      </c>
      <c r="I41" s="10">
        <v>168</v>
      </c>
      <c r="J41" s="18">
        <v>144</v>
      </c>
      <c r="K41" s="31">
        <v>144</v>
      </c>
      <c r="L41" s="19"/>
      <c r="M41" s="6" t="s">
        <v>354</v>
      </c>
    </row>
    <row r="42" spans="1:13" ht="60" x14ac:dyDescent="0.25">
      <c r="A42" s="40"/>
      <c r="B42" s="2" t="s">
        <v>91</v>
      </c>
      <c r="C42" s="3" t="s">
        <v>14</v>
      </c>
      <c r="D42" s="9" t="s">
        <v>92</v>
      </c>
      <c r="E42" s="10">
        <v>100</v>
      </c>
      <c r="F42" s="10">
        <v>100</v>
      </c>
      <c r="G42" s="10">
        <v>100</v>
      </c>
      <c r="H42" s="10">
        <v>100</v>
      </c>
      <c r="I42" s="10">
        <v>100</v>
      </c>
      <c r="J42" s="18">
        <v>100</v>
      </c>
      <c r="K42" s="31">
        <v>100</v>
      </c>
      <c r="L42" s="19"/>
      <c r="M42" s="6" t="s">
        <v>354</v>
      </c>
    </row>
    <row r="43" spans="1:13" ht="60" x14ac:dyDescent="0.25">
      <c r="A43" s="40"/>
      <c r="B43" s="2" t="s">
        <v>93</v>
      </c>
      <c r="C43" s="3" t="s">
        <v>14</v>
      </c>
      <c r="D43" s="9" t="s">
        <v>94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20">
        <v>0</v>
      </c>
      <c r="K43" s="32">
        <v>0</v>
      </c>
      <c r="L43" s="19"/>
      <c r="M43" s="6" t="s">
        <v>354</v>
      </c>
    </row>
    <row r="44" spans="1:13" ht="45" x14ac:dyDescent="0.25">
      <c r="A44" s="40"/>
      <c r="B44" s="2" t="s">
        <v>95</v>
      </c>
      <c r="C44" s="3" t="s">
        <v>6</v>
      </c>
      <c r="D44" s="9" t="s">
        <v>96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20">
        <v>0</v>
      </c>
      <c r="K44" s="32">
        <v>0</v>
      </c>
      <c r="L44" s="19"/>
      <c r="M44" s="6" t="s">
        <v>354</v>
      </c>
    </row>
    <row r="45" spans="1:13" ht="60" x14ac:dyDescent="0.25">
      <c r="A45" s="40"/>
      <c r="B45" s="2" t="s">
        <v>97</v>
      </c>
      <c r="C45" s="3" t="s">
        <v>6</v>
      </c>
      <c r="D45" s="9" t="s">
        <v>98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20">
        <v>0</v>
      </c>
      <c r="K45" s="32">
        <v>0</v>
      </c>
      <c r="L45" s="19"/>
      <c r="M45" s="6" t="s">
        <v>354</v>
      </c>
    </row>
    <row r="46" spans="1:13" ht="30" x14ac:dyDescent="0.25">
      <c r="A46" s="40"/>
      <c r="B46" s="2" t="s">
        <v>99</v>
      </c>
      <c r="C46" s="3" t="s">
        <v>6</v>
      </c>
      <c r="D46" s="9" t="s">
        <v>100</v>
      </c>
      <c r="E46" s="12">
        <v>11</v>
      </c>
      <c r="F46" s="12">
        <v>11</v>
      </c>
      <c r="G46" s="12">
        <v>11</v>
      </c>
      <c r="H46" s="12">
        <v>11</v>
      </c>
      <c r="I46" s="12">
        <v>11</v>
      </c>
      <c r="J46" s="21">
        <v>11</v>
      </c>
      <c r="K46" s="34">
        <v>11</v>
      </c>
      <c r="L46" s="19"/>
      <c r="M46" s="6" t="s">
        <v>354</v>
      </c>
    </row>
    <row r="47" spans="1:13" ht="45" x14ac:dyDescent="0.25">
      <c r="A47" s="40"/>
      <c r="B47" s="2" t="s">
        <v>101</v>
      </c>
      <c r="C47" s="3" t="s">
        <v>14</v>
      </c>
      <c r="D47" s="9" t="s">
        <v>102</v>
      </c>
      <c r="E47" s="10">
        <v>85.4</v>
      </c>
      <c r="F47" s="10">
        <v>75.3</v>
      </c>
      <c r="G47" s="10">
        <v>73.099999999999994</v>
      </c>
      <c r="H47" s="10">
        <v>71.400000000000006</v>
      </c>
      <c r="I47" s="10">
        <v>78</v>
      </c>
      <c r="J47" s="18">
        <v>71.400000000000006</v>
      </c>
      <c r="K47" s="31">
        <v>71.400000000000006</v>
      </c>
      <c r="L47" s="19"/>
      <c r="M47" s="6" t="s">
        <v>354</v>
      </c>
    </row>
    <row r="48" spans="1:13" ht="75" x14ac:dyDescent="0.25">
      <c r="A48" s="40"/>
      <c r="B48" s="2" t="s">
        <v>103</v>
      </c>
      <c r="C48" s="3" t="s">
        <v>14</v>
      </c>
      <c r="D48" s="9" t="s">
        <v>104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20">
        <v>0</v>
      </c>
      <c r="K48" s="32">
        <v>0</v>
      </c>
      <c r="L48" s="19"/>
      <c r="M48" s="6" t="s">
        <v>354</v>
      </c>
    </row>
    <row r="49" spans="1:13" ht="30" x14ac:dyDescent="0.25">
      <c r="A49" s="40"/>
      <c r="B49" s="2" t="s">
        <v>105</v>
      </c>
      <c r="C49" s="3" t="s">
        <v>11</v>
      </c>
      <c r="D49" s="9" t="s">
        <v>106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8">
        <v>0</v>
      </c>
      <c r="K49" s="31">
        <v>0</v>
      </c>
      <c r="L49" s="19"/>
      <c r="M49" s="6" t="s">
        <v>354</v>
      </c>
    </row>
    <row r="50" spans="1:13" ht="30" x14ac:dyDescent="0.25">
      <c r="A50" s="40"/>
      <c r="B50" s="2" t="s">
        <v>107</v>
      </c>
      <c r="C50" s="3" t="s">
        <v>11</v>
      </c>
      <c r="D50" s="9" t="s">
        <v>108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8">
        <v>0</v>
      </c>
      <c r="K50" s="31">
        <v>0</v>
      </c>
      <c r="L50" s="19"/>
      <c r="M50" s="6" t="s">
        <v>354</v>
      </c>
    </row>
    <row r="51" spans="1:13" x14ac:dyDescent="0.25">
      <c r="A51" s="40"/>
      <c r="B51" s="2" t="s">
        <v>109</v>
      </c>
      <c r="C51" s="3" t="s">
        <v>11</v>
      </c>
      <c r="D51" s="9" t="s">
        <v>110</v>
      </c>
      <c r="E51" s="10">
        <v>4039</v>
      </c>
      <c r="F51" s="10">
        <v>4018</v>
      </c>
      <c r="G51" s="10">
        <v>4002</v>
      </c>
      <c r="H51" s="10">
        <v>3908</v>
      </c>
      <c r="I51" s="10">
        <v>4002</v>
      </c>
      <c r="J51" s="18">
        <v>3935</v>
      </c>
      <c r="K51" s="31">
        <v>3926</v>
      </c>
      <c r="L51" s="19"/>
      <c r="M51" s="6" t="s">
        <v>354</v>
      </c>
    </row>
    <row r="52" spans="1:13" ht="45" x14ac:dyDescent="0.25">
      <c r="A52" s="40"/>
      <c r="B52" s="2" t="s">
        <v>111</v>
      </c>
      <c r="C52" s="3" t="s">
        <v>59</v>
      </c>
      <c r="D52" s="9" t="s">
        <v>112</v>
      </c>
      <c r="E52" s="10">
        <v>232</v>
      </c>
      <c r="F52" s="10">
        <v>232.3</v>
      </c>
      <c r="G52" s="10">
        <v>247.9</v>
      </c>
      <c r="H52" s="10">
        <v>269.3</v>
      </c>
      <c r="I52" s="10">
        <v>151</v>
      </c>
      <c r="J52" s="20">
        <v>201.99992376111817</v>
      </c>
      <c r="K52" s="32">
        <v>353.5372134488029</v>
      </c>
      <c r="L52" s="19" t="s">
        <v>380</v>
      </c>
      <c r="M52" s="6" t="s">
        <v>354</v>
      </c>
    </row>
    <row r="53" spans="1:13" ht="210" x14ac:dyDescent="0.25">
      <c r="A53" s="40"/>
      <c r="B53" s="2" t="s">
        <v>113</v>
      </c>
      <c r="C53" s="3" t="s">
        <v>59</v>
      </c>
      <c r="D53" s="9" t="s">
        <v>114</v>
      </c>
      <c r="E53" s="10">
        <v>1020908.5</v>
      </c>
      <c r="F53" s="10">
        <v>1037701.9</v>
      </c>
      <c r="G53" s="10">
        <v>1099599.8999999999</v>
      </c>
      <c r="H53" s="10">
        <v>1184037.2</v>
      </c>
      <c r="I53" s="10">
        <v>670659.5</v>
      </c>
      <c r="J53" s="18">
        <v>830989.5</v>
      </c>
      <c r="K53" s="31">
        <v>1419712.9</v>
      </c>
      <c r="L53" s="19" t="s">
        <v>388</v>
      </c>
      <c r="M53" s="6" t="s">
        <v>366</v>
      </c>
    </row>
    <row r="54" spans="1:13" x14ac:dyDescent="0.25">
      <c r="A54" s="40"/>
      <c r="B54" s="2" t="s">
        <v>115</v>
      </c>
      <c r="C54" s="3" t="s">
        <v>11</v>
      </c>
      <c r="D54" s="9" t="s">
        <v>116</v>
      </c>
      <c r="E54" s="10">
        <v>4401.3999999999996</v>
      </c>
      <c r="F54" s="10">
        <v>4467.7</v>
      </c>
      <c r="G54" s="10">
        <v>4436.5</v>
      </c>
      <c r="H54" s="10">
        <v>4397</v>
      </c>
      <c r="I54" s="10">
        <v>4442</v>
      </c>
      <c r="J54" s="18">
        <v>4503</v>
      </c>
      <c r="K54" s="31">
        <v>4444</v>
      </c>
      <c r="L54" s="19"/>
      <c r="M54" s="6" t="s">
        <v>354</v>
      </c>
    </row>
    <row r="55" spans="1:13" ht="201" customHeight="1" x14ac:dyDescent="0.25">
      <c r="A55" s="40"/>
      <c r="B55" s="2" t="s">
        <v>117</v>
      </c>
      <c r="C55" s="3" t="s">
        <v>14</v>
      </c>
      <c r="D55" s="9" t="s">
        <v>118</v>
      </c>
      <c r="E55" s="10">
        <v>97.8</v>
      </c>
      <c r="F55" s="10">
        <v>89.9</v>
      </c>
      <c r="G55" s="10">
        <v>75.7</v>
      </c>
      <c r="H55" s="10">
        <v>88.5</v>
      </c>
      <c r="I55" s="10">
        <v>74.2</v>
      </c>
      <c r="J55" s="18">
        <v>63.9</v>
      </c>
      <c r="K55" s="31">
        <v>70</v>
      </c>
      <c r="L55" s="19" t="s">
        <v>381</v>
      </c>
      <c r="M55" s="6" t="s">
        <v>354</v>
      </c>
    </row>
    <row r="56" spans="1:13" ht="60" x14ac:dyDescent="0.25">
      <c r="A56" s="40"/>
      <c r="B56" s="2" t="s">
        <v>119</v>
      </c>
      <c r="C56" s="3" t="s">
        <v>11</v>
      </c>
      <c r="D56" s="9" t="s">
        <v>120</v>
      </c>
      <c r="E56" s="10">
        <v>5107</v>
      </c>
      <c r="F56" s="10">
        <v>4742</v>
      </c>
      <c r="G56" s="10">
        <v>4669</v>
      </c>
      <c r="H56" s="10">
        <v>5537</v>
      </c>
      <c r="I56" s="10">
        <v>3992</v>
      </c>
      <c r="J56" s="18">
        <v>4079</v>
      </c>
      <c r="K56" s="31">
        <v>4472</v>
      </c>
      <c r="L56" s="19"/>
      <c r="M56" s="6" t="s">
        <v>354</v>
      </c>
    </row>
    <row r="57" spans="1:13" ht="30" x14ac:dyDescent="0.25">
      <c r="A57" s="40"/>
      <c r="B57" s="2" t="s">
        <v>121</v>
      </c>
      <c r="C57" s="3" t="s">
        <v>11</v>
      </c>
      <c r="D57" s="9" t="s">
        <v>122</v>
      </c>
      <c r="E57" s="10">
        <v>5223</v>
      </c>
      <c r="F57" s="10">
        <v>5276</v>
      </c>
      <c r="G57" s="10">
        <v>6170</v>
      </c>
      <c r="H57" s="10">
        <v>6256</v>
      </c>
      <c r="I57" s="10">
        <v>5381</v>
      </c>
      <c r="J57" s="18">
        <v>6389</v>
      </c>
      <c r="K57" s="31">
        <v>6389</v>
      </c>
      <c r="L57" s="19"/>
      <c r="M57" s="6" t="s">
        <v>354</v>
      </c>
    </row>
    <row r="58" spans="1:13" ht="30" x14ac:dyDescent="0.25">
      <c r="A58" s="40" t="s">
        <v>123</v>
      </c>
      <c r="B58" s="2" t="s">
        <v>124</v>
      </c>
      <c r="C58" s="3" t="s">
        <v>48</v>
      </c>
      <c r="D58" s="9" t="s">
        <v>125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20"/>
      <c r="K58" s="32"/>
      <c r="L58" s="19"/>
      <c r="M58" s="6" t="s">
        <v>355</v>
      </c>
    </row>
    <row r="59" spans="1:13" ht="45" x14ac:dyDescent="0.25">
      <c r="A59" s="40"/>
      <c r="B59" s="2" t="s">
        <v>126</v>
      </c>
      <c r="C59" s="3" t="s">
        <v>14</v>
      </c>
      <c r="D59" s="9" t="s">
        <v>127</v>
      </c>
      <c r="E59" s="10">
        <v>113.3</v>
      </c>
      <c r="F59" s="10">
        <v>113.3</v>
      </c>
      <c r="G59" s="10">
        <v>113.3</v>
      </c>
      <c r="H59" s="10">
        <v>113.3</v>
      </c>
      <c r="I59" s="10">
        <v>113.3</v>
      </c>
      <c r="J59" s="16">
        <v>113.3</v>
      </c>
      <c r="K59" s="33">
        <v>113.3</v>
      </c>
      <c r="L59" s="37"/>
      <c r="M59" s="6" t="s">
        <v>355</v>
      </c>
    </row>
    <row r="60" spans="1:13" ht="30" x14ac:dyDescent="0.25">
      <c r="A60" s="40"/>
      <c r="B60" s="2" t="s">
        <v>128</v>
      </c>
      <c r="C60" s="3" t="s">
        <v>6</v>
      </c>
      <c r="D60" s="9" t="s">
        <v>129</v>
      </c>
      <c r="E60" s="10">
        <v>17</v>
      </c>
      <c r="F60" s="10">
        <v>17</v>
      </c>
      <c r="G60" s="10">
        <v>17</v>
      </c>
      <c r="H60" s="10">
        <v>17</v>
      </c>
      <c r="I60" s="10">
        <v>17</v>
      </c>
      <c r="J60" s="16">
        <v>17</v>
      </c>
      <c r="K60" s="33">
        <v>17</v>
      </c>
      <c r="L60" s="37"/>
      <c r="M60" s="6" t="s">
        <v>355</v>
      </c>
    </row>
    <row r="61" spans="1:13" ht="30" x14ac:dyDescent="0.25">
      <c r="A61" s="40"/>
      <c r="B61" s="2" t="s">
        <v>130</v>
      </c>
      <c r="C61" s="3" t="s">
        <v>6</v>
      </c>
      <c r="D61" s="9" t="s">
        <v>131</v>
      </c>
      <c r="E61" s="10">
        <v>15</v>
      </c>
      <c r="F61" s="10">
        <v>15</v>
      </c>
      <c r="G61" s="10">
        <v>15</v>
      </c>
      <c r="H61" s="10">
        <v>15</v>
      </c>
      <c r="I61" s="10">
        <v>15</v>
      </c>
      <c r="J61" s="16">
        <v>15</v>
      </c>
      <c r="K61" s="33">
        <v>15</v>
      </c>
      <c r="L61" s="37"/>
      <c r="M61" s="6" t="s">
        <v>355</v>
      </c>
    </row>
    <row r="62" spans="1:13" ht="30" x14ac:dyDescent="0.25">
      <c r="A62" s="40"/>
      <c r="B62" s="2" t="s">
        <v>132</v>
      </c>
      <c r="C62" s="3" t="s">
        <v>14</v>
      </c>
      <c r="D62" s="9" t="s">
        <v>133</v>
      </c>
      <c r="E62" s="10">
        <v>103.6</v>
      </c>
      <c r="F62" s="10">
        <v>103.6</v>
      </c>
      <c r="G62" s="10">
        <v>113.6</v>
      </c>
      <c r="H62" s="10">
        <v>113.6</v>
      </c>
      <c r="I62" s="10">
        <v>113.6</v>
      </c>
      <c r="J62" s="16">
        <v>113.6</v>
      </c>
      <c r="K62" s="33">
        <v>113.6</v>
      </c>
      <c r="L62" s="37"/>
      <c r="M62" s="6" t="s">
        <v>355</v>
      </c>
    </row>
    <row r="63" spans="1:13" ht="30" x14ac:dyDescent="0.25">
      <c r="A63" s="40"/>
      <c r="B63" s="2" t="s">
        <v>134</v>
      </c>
      <c r="C63" s="3" t="s">
        <v>6</v>
      </c>
      <c r="D63" s="9" t="s">
        <v>135</v>
      </c>
      <c r="E63" s="12">
        <v>10</v>
      </c>
      <c r="F63" s="12">
        <v>10</v>
      </c>
      <c r="G63" s="12">
        <v>11</v>
      </c>
      <c r="H63" s="12">
        <v>11</v>
      </c>
      <c r="I63" s="12">
        <v>11</v>
      </c>
      <c r="J63" s="17">
        <v>11</v>
      </c>
      <c r="K63" s="35">
        <v>11</v>
      </c>
      <c r="L63" s="37"/>
      <c r="M63" s="6" t="s">
        <v>355</v>
      </c>
    </row>
    <row r="64" spans="1:13" ht="30" x14ac:dyDescent="0.25">
      <c r="A64" s="40"/>
      <c r="B64" s="2" t="s">
        <v>136</v>
      </c>
      <c r="C64" s="3" t="s">
        <v>6</v>
      </c>
      <c r="D64" s="9" t="s">
        <v>137</v>
      </c>
      <c r="E64" s="12">
        <v>4</v>
      </c>
      <c r="F64" s="12">
        <v>4</v>
      </c>
      <c r="G64" s="12">
        <v>4</v>
      </c>
      <c r="H64" s="12">
        <v>4</v>
      </c>
      <c r="I64" s="12">
        <v>4</v>
      </c>
      <c r="J64" s="17">
        <v>4</v>
      </c>
      <c r="K64" s="35">
        <v>4</v>
      </c>
      <c r="L64" s="37"/>
      <c r="M64" s="6" t="s">
        <v>355</v>
      </c>
    </row>
    <row r="65" spans="1:13" ht="30" x14ac:dyDescent="0.25">
      <c r="A65" s="40"/>
      <c r="B65" s="2" t="s">
        <v>138</v>
      </c>
      <c r="C65" s="3" t="s">
        <v>6</v>
      </c>
      <c r="D65" s="9" t="s">
        <v>139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6">
        <v>0</v>
      </c>
      <c r="K65" s="33">
        <v>0</v>
      </c>
      <c r="L65" s="37"/>
      <c r="M65" s="6" t="s">
        <v>355</v>
      </c>
    </row>
    <row r="66" spans="1:13" ht="30" x14ac:dyDescent="0.25">
      <c r="A66" s="40"/>
      <c r="B66" s="2" t="s">
        <v>140</v>
      </c>
      <c r="C66" s="3" t="s">
        <v>6</v>
      </c>
      <c r="D66" s="9" t="s">
        <v>141</v>
      </c>
      <c r="E66" s="12">
        <v>10</v>
      </c>
      <c r="F66" s="12">
        <v>10</v>
      </c>
      <c r="G66" s="12">
        <v>10</v>
      </c>
      <c r="H66" s="12">
        <v>10</v>
      </c>
      <c r="I66" s="12">
        <v>10</v>
      </c>
      <c r="J66" s="17">
        <v>10</v>
      </c>
      <c r="K66" s="35">
        <v>10</v>
      </c>
      <c r="L66" s="37"/>
      <c r="M66" s="6" t="s">
        <v>355</v>
      </c>
    </row>
    <row r="67" spans="1:13" ht="45" x14ac:dyDescent="0.25">
      <c r="A67" s="40"/>
      <c r="B67" s="2" t="s">
        <v>142</v>
      </c>
      <c r="C67" s="3" t="s">
        <v>14</v>
      </c>
      <c r="D67" s="9" t="s">
        <v>143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6"/>
      <c r="K67" s="33"/>
      <c r="L67" s="37"/>
      <c r="M67" s="6" t="s">
        <v>355</v>
      </c>
    </row>
    <row r="68" spans="1:13" ht="30" x14ac:dyDescent="0.25">
      <c r="A68" s="40"/>
      <c r="B68" s="2" t="s">
        <v>144</v>
      </c>
      <c r="C68" s="3" t="s">
        <v>6</v>
      </c>
      <c r="D68" s="9" t="s">
        <v>145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6">
        <v>0</v>
      </c>
      <c r="K68" s="33">
        <v>0</v>
      </c>
      <c r="L68" s="37"/>
      <c r="M68" s="6" t="s">
        <v>355</v>
      </c>
    </row>
    <row r="69" spans="1:13" ht="30" x14ac:dyDescent="0.25">
      <c r="A69" s="40"/>
      <c r="B69" s="2" t="s">
        <v>146</v>
      </c>
      <c r="C69" s="3" t="s">
        <v>6</v>
      </c>
      <c r="D69" s="9" t="s">
        <v>147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7">
        <v>0</v>
      </c>
      <c r="K69" s="35">
        <v>0</v>
      </c>
      <c r="L69" s="37"/>
      <c r="M69" s="6" t="s">
        <v>355</v>
      </c>
    </row>
    <row r="70" spans="1:13" ht="60" x14ac:dyDescent="0.25">
      <c r="A70" s="40"/>
      <c r="B70" s="2" t="s">
        <v>148</v>
      </c>
      <c r="C70" s="3" t="s">
        <v>14</v>
      </c>
      <c r="D70" s="9" t="s">
        <v>149</v>
      </c>
      <c r="E70" s="10">
        <v>3</v>
      </c>
      <c r="F70" s="10">
        <v>0</v>
      </c>
      <c r="G70" s="10">
        <v>2.9</v>
      </c>
      <c r="H70" s="10">
        <v>2.9</v>
      </c>
      <c r="I70" s="10">
        <v>2.9</v>
      </c>
      <c r="J70" s="16">
        <v>0</v>
      </c>
      <c r="K70" s="33">
        <v>0</v>
      </c>
      <c r="L70" s="37"/>
      <c r="M70" s="6" t="s">
        <v>355</v>
      </c>
    </row>
    <row r="71" spans="1:13" ht="65.25" customHeight="1" x14ac:dyDescent="0.25">
      <c r="A71" s="40"/>
      <c r="B71" s="2" t="s">
        <v>150</v>
      </c>
      <c r="C71" s="3" t="s">
        <v>6</v>
      </c>
      <c r="D71" s="9" t="s">
        <v>151</v>
      </c>
      <c r="E71" s="12">
        <v>1</v>
      </c>
      <c r="F71" s="12">
        <v>0</v>
      </c>
      <c r="G71" s="12">
        <v>1</v>
      </c>
      <c r="H71" s="12">
        <v>1</v>
      </c>
      <c r="I71" s="12">
        <v>1</v>
      </c>
      <c r="J71" s="17">
        <v>0</v>
      </c>
      <c r="K71" s="35">
        <v>0</v>
      </c>
      <c r="L71" s="37" t="s">
        <v>374</v>
      </c>
      <c r="M71" s="6" t="s">
        <v>355</v>
      </c>
    </row>
    <row r="72" spans="1:13" ht="30" x14ac:dyDescent="0.25">
      <c r="A72" s="40"/>
      <c r="B72" s="2" t="s">
        <v>152</v>
      </c>
      <c r="C72" s="3" t="s">
        <v>6</v>
      </c>
      <c r="D72" s="9" t="s">
        <v>153</v>
      </c>
      <c r="E72" s="12">
        <v>33</v>
      </c>
      <c r="F72" s="12">
        <v>33</v>
      </c>
      <c r="G72" s="12">
        <v>34</v>
      </c>
      <c r="H72" s="12">
        <v>35</v>
      </c>
      <c r="I72" s="12">
        <v>34</v>
      </c>
      <c r="J72" s="17">
        <v>35</v>
      </c>
      <c r="K72" s="35">
        <v>35</v>
      </c>
      <c r="L72" s="37"/>
      <c r="M72" s="6" t="s">
        <v>355</v>
      </c>
    </row>
    <row r="73" spans="1:13" ht="81.75" customHeight="1" x14ac:dyDescent="0.25">
      <c r="A73" s="40"/>
      <c r="B73" s="2" t="s">
        <v>154</v>
      </c>
      <c r="C73" s="3" t="s">
        <v>14</v>
      </c>
      <c r="D73" s="9" t="s">
        <v>155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6">
        <v>0</v>
      </c>
      <c r="K73" s="33">
        <v>0</v>
      </c>
      <c r="L73" s="37" t="s">
        <v>375</v>
      </c>
      <c r="M73" s="6" t="s">
        <v>355</v>
      </c>
    </row>
    <row r="74" spans="1:13" ht="45" x14ac:dyDescent="0.25">
      <c r="A74" s="40"/>
      <c r="B74" s="2" t="s">
        <v>156</v>
      </c>
      <c r="C74" s="3" t="s">
        <v>6</v>
      </c>
      <c r="D74" s="9" t="s">
        <v>157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6">
        <v>0</v>
      </c>
      <c r="K74" s="33">
        <v>0</v>
      </c>
      <c r="L74" s="37"/>
      <c r="M74" s="6" t="s">
        <v>355</v>
      </c>
    </row>
    <row r="75" spans="1:13" ht="30" x14ac:dyDescent="0.25">
      <c r="A75" s="40"/>
      <c r="B75" s="2" t="s">
        <v>158</v>
      </c>
      <c r="C75" s="3" t="s">
        <v>6</v>
      </c>
      <c r="D75" s="9" t="s">
        <v>159</v>
      </c>
      <c r="E75" s="10">
        <v>1</v>
      </c>
      <c r="F75" s="10">
        <v>1</v>
      </c>
      <c r="G75" s="10">
        <v>1</v>
      </c>
      <c r="H75" s="10">
        <v>1</v>
      </c>
      <c r="I75" s="10">
        <v>1</v>
      </c>
      <c r="J75" s="16">
        <v>1</v>
      </c>
      <c r="K75" s="33">
        <v>1</v>
      </c>
      <c r="L75" s="37"/>
      <c r="M75" s="6" t="s">
        <v>355</v>
      </c>
    </row>
    <row r="76" spans="1:13" ht="30" x14ac:dyDescent="0.25">
      <c r="A76" s="40" t="s">
        <v>160</v>
      </c>
      <c r="B76" s="2" t="s">
        <v>161</v>
      </c>
      <c r="C76" s="3" t="s">
        <v>14</v>
      </c>
      <c r="D76" s="9" t="s">
        <v>162</v>
      </c>
      <c r="E76" s="10">
        <v>56</v>
      </c>
      <c r="F76" s="10">
        <v>58.3</v>
      </c>
      <c r="G76" s="10">
        <v>63.1</v>
      </c>
      <c r="H76" s="10">
        <v>70.900000000000006</v>
      </c>
      <c r="I76" s="10">
        <v>68.099999999999994</v>
      </c>
      <c r="J76" s="10">
        <v>71.099999999999994</v>
      </c>
      <c r="K76" s="27">
        <v>71.099999999999994</v>
      </c>
      <c r="L76" s="7"/>
      <c r="M76" s="6" t="s">
        <v>356</v>
      </c>
    </row>
    <row r="77" spans="1:13" ht="30" x14ac:dyDescent="0.25">
      <c r="A77" s="40"/>
      <c r="B77" s="2" t="s">
        <v>163</v>
      </c>
      <c r="C77" s="3" t="s">
        <v>11</v>
      </c>
      <c r="D77" s="9" t="s">
        <v>164</v>
      </c>
      <c r="E77" s="10">
        <v>15179</v>
      </c>
      <c r="F77" s="10">
        <v>16034</v>
      </c>
      <c r="G77" s="10">
        <v>17341</v>
      </c>
      <c r="H77" s="10">
        <v>19547</v>
      </c>
      <c r="I77" s="10">
        <v>18700</v>
      </c>
      <c r="J77" s="10">
        <v>19600</v>
      </c>
      <c r="K77" s="27">
        <v>19600</v>
      </c>
      <c r="L77" s="7"/>
      <c r="M77" s="6" t="s">
        <v>356</v>
      </c>
    </row>
    <row r="78" spans="1:13" ht="30" x14ac:dyDescent="0.25">
      <c r="A78" s="40"/>
      <c r="B78" s="2" t="s">
        <v>165</v>
      </c>
      <c r="C78" s="3" t="s">
        <v>11</v>
      </c>
      <c r="D78" s="9" t="s">
        <v>166</v>
      </c>
      <c r="E78" s="10">
        <v>27124</v>
      </c>
      <c r="F78" s="10">
        <v>27487</v>
      </c>
      <c r="G78" s="10">
        <v>27487</v>
      </c>
      <c r="H78" s="10">
        <v>27568</v>
      </c>
      <c r="I78" s="10">
        <v>27468</v>
      </c>
      <c r="J78" s="10">
        <v>27568</v>
      </c>
      <c r="K78" s="27">
        <v>27568</v>
      </c>
      <c r="L78" s="7"/>
      <c r="M78" s="6" t="s">
        <v>356</v>
      </c>
    </row>
    <row r="79" spans="1:13" ht="45" x14ac:dyDescent="0.25">
      <c r="A79" s="40"/>
      <c r="B79" s="2" t="s">
        <v>167</v>
      </c>
      <c r="C79" s="3" t="s">
        <v>14</v>
      </c>
      <c r="D79" s="9" t="s">
        <v>168</v>
      </c>
      <c r="E79" s="10">
        <v>93.9</v>
      </c>
      <c r="F79" s="10">
        <v>90.7</v>
      </c>
      <c r="G79" s="10">
        <v>78.599999999999994</v>
      </c>
      <c r="H79" s="10">
        <f>H80/H81*100</f>
        <v>74.219278085710428</v>
      </c>
      <c r="I79" s="10">
        <v>93.1</v>
      </c>
      <c r="J79" s="10">
        <v>74.2</v>
      </c>
      <c r="K79" s="27">
        <v>74.2</v>
      </c>
      <c r="L79" s="7"/>
      <c r="M79" s="6" t="s">
        <v>356</v>
      </c>
    </row>
    <row r="80" spans="1:13" ht="30" x14ac:dyDescent="0.25">
      <c r="A80" s="40"/>
      <c r="B80" s="2" t="s">
        <v>169</v>
      </c>
      <c r="C80" s="3" t="s">
        <v>11</v>
      </c>
      <c r="D80" s="9" t="s">
        <v>170</v>
      </c>
      <c r="E80" s="10">
        <v>5900</v>
      </c>
      <c r="F80" s="10">
        <v>5750</v>
      </c>
      <c r="G80" s="10">
        <v>5727</v>
      </c>
      <c r="H80" s="10">
        <v>5490</v>
      </c>
      <c r="I80" s="10">
        <v>5820</v>
      </c>
      <c r="J80" s="10">
        <v>5490</v>
      </c>
      <c r="K80" s="27">
        <v>5490</v>
      </c>
      <c r="L80" s="7"/>
      <c r="M80" s="6" t="s">
        <v>356</v>
      </c>
    </row>
    <row r="81" spans="1:13" ht="45" x14ac:dyDescent="0.25">
      <c r="A81" s="40"/>
      <c r="B81" s="2" t="s">
        <v>171</v>
      </c>
      <c r="C81" s="3" t="s">
        <v>11</v>
      </c>
      <c r="D81" s="9" t="s">
        <v>172</v>
      </c>
      <c r="E81" s="10">
        <v>6286</v>
      </c>
      <c r="F81" s="10">
        <v>6338</v>
      </c>
      <c r="G81" s="10">
        <v>7286</v>
      </c>
      <c r="H81" s="10">
        <v>7397</v>
      </c>
      <c r="I81" s="10">
        <v>6248</v>
      </c>
      <c r="J81" s="10">
        <v>7397</v>
      </c>
      <c r="K81" s="27">
        <v>7397</v>
      </c>
      <c r="L81" s="7"/>
      <c r="M81" s="6" t="s">
        <v>356</v>
      </c>
    </row>
    <row r="82" spans="1:13" ht="30" x14ac:dyDescent="0.25">
      <c r="A82" s="40" t="s">
        <v>173</v>
      </c>
      <c r="B82" s="2" t="s">
        <v>174</v>
      </c>
      <c r="C82" s="3" t="s">
        <v>175</v>
      </c>
      <c r="D82" s="9" t="s">
        <v>176</v>
      </c>
      <c r="E82" s="10">
        <v>23.5</v>
      </c>
      <c r="F82" s="10">
        <v>23.9</v>
      </c>
      <c r="G82" s="10">
        <v>23.9</v>
      </c>
      <c r="H82" s="10">
        <v>23.7</v>
      </c>
      <c r="I82" s="10">
        <v>23.9</v>
      </c>
      <c r="J82" s="10">
        <f>H82</f>
        <v>23.7</v>
      </c>
      <c r="K82" s="27">
        <f>H82</f>
        <v>23.7</v>
      </c>
      <c r="L82" s="7"/>
      <c r="M82" s="6" t="s">
        <v>357</v>
      </c>
    </row>
    <row r="83" spans="1:13" ht="30" x14ac:dyDescent="0.25">
      <c r="A83" s="40"/>
      <c r="B83" s="2" t="s">
        <v>177</v>
      </c>
      <c r="C83" s="3" t="s">
        <v>175</v>
      </c>
      <c r="D83" s="9" t="s">
        <v>178</v>
      </c>
      <c r="E83" s="10">
        <v>0</v>
      </c>
      <c r="F83" s="10">
        <v>0.3</v>
      </c>
      <c r="G83" s="10">
        <v>0.3</v>
      </c>
      <c r="H83" s="10">
        <v>0.3</v>
      </c>
      <c r="I83" s="10">
        <f>2010/I6</f>
        <v>6.9862013833373884E-2</v>
      </c>
      <c r="J83" s="25">
        <f>1351/28638</f>
        <v>4.717508205880299E-2</v>
      </c>
      <c r="K83" s="27">
        <f>5000/28638</f>
        <v>0.17459319784901181</v>
      </c>
      <c r="L83" s="7" t="s">
        <v>393</v>
      </c>
      <c r="M83" s="6" t="s">
        <v>358</v>
      </c>
    </row>
    <row r="84" spans="1:13" ht="45" x14ac:dyDescent="0.25">
      <c r="A84" s="40"/>
      <c r="B84" s="2" t="s">
        <v>179</v>
      </c>
      <c r="C84" s="3" t="s">
        <v>26</v>
      </c>
      <c r="D84" s="9" t="s">
        <v>180</v>
      </c>
      <c r="E84" s="10">
        <v>68.5</v>
      </c>
      <c r="F84" s="10">
        <v>85.5</v>
      </c>
      <c r="G84" s="10">
        <v>92.5</v>
      </c>
      <c r="H84" s="10">
        <v>138.80000000000001</v>
      </c>
      <c r="I84" s="10">
        <v>126.26</v>
      </c>
      <c r="J84" s="10">
        <v>109.71</v>
      </c>
      <c r="K84" s="27">
        <f>J84</f>
        <v>109.71</v>
      </c>
      <c r="L84" s="7"/>
      <c r="M84" s="6" t="s">
        <v>352</v>
      </c>
    </row>
    <row r="85" spans="1:13" ht="60" x14ac:dyDescent="0.25">
      <c r="A85" s="40"/>
      <c r="B85" s="2" t="s">
        <v>181</v>
      </c>
      <c r="C85" s="3" t="s">
        <v>26</v>
      </c>
      <c r="D85" s="9" t="s">
        <v>182</v>
      </c>
      <c r="E85" s="10">
        <v>0.8</v>
      </c>
      <c r="F85" s="10">
        <v>1.4</v>
      </c>
      <c r="G85" s="10">
        <v>0.7</v>
      </c>
      <c r="H85" s="10">
        <v>0.6</v>
      </c>
      <c r="I85" s="14" t="s">
        <v>368</v>
      </c>
      <c r="J85" s="10">
        <f>J86</f>
        <v>0.78</v>
      </c>
      <c r="K85" s="27">
        <f>K86</f>
        <v>0.78</v>
      </c>
      <c r="L85" s="7"/>
      <c r="M85" s="6" t="s">
        <v>352</v>
      </c>
    </row>
    <row r="86" spans="1:13" ht="45" x14ac:dyDescent="0.25">
      <c r="A86" s="40"/>
      <c r="B86" s="2" t="s">
        <v>183</v>
      </c>
      <c r="C86" s="3" t="s">
        <v>26</v>
      </c>
      <c r="D86" s="9" t="s">
        <v>184</v>
      </c>
      <c r="E86" s="10">
        <v>0.8</v>
      </c>
      <c r="F86" s="10">
        <v>1.4</v>
      </c>
      <c r="G86" s="10">
        <v>0.7</v>
      </c>
      <c r="H86" s="10">
        <v>0.6</v>
      </c>
      <c r="I86" s="14" t="s">
        <v>368</v>
      </c>
      <c r="J86" s="10">
        <v>0.78</v>
      </c>
      <c r="K86" s="27">
        <f>J86</f>
        <v>0.78</v>
      </c>
      <c r="L86" s="7"/>
      <c r="M86" s="6" t="s">
        <v>352</v>
      </c>
    </row>
    <row r="87" spans="1:13" ht="45" x14ac:dyDescent="0.25">
      <c r="A87" s="40"/>
      <c r="B87" s="2" t="s">
        <v>185</v>
      </c>
      <c r="C87" s="3" t="s">
        <v>26</v>
      </c>
      <c r="D87" s="9" t="s">
        <v>186</v>
      </c>
      <c r="E87" s="10">
        <v>2.4</v>
      </c>
      <c r="F87" s="10">
        <v>4</v>
      </c>
      <c r="G87" s="10">
        <v>2</v>
      </c>
      <c r="H87" s="10">
        <v>1.8</v>
      </c>
      <c r="I87" s="15" t="s">
        <v>369</v>
      </c>
      <c r="J87" s="10">
        <v>2.2200000000000002</v>
      </c>
      <c r="K87" s="27">
        <f>J87</f>
        <v>2.2200000000000002</v>
      </c>
      <c r="L87" s="7"/>
      <c r="M87" s="6" t="s">
        <v>352</v>
      </c>
    </row>
    <row r="88" spans="1:13" ht="45" x14ac:dyDescent="0.25">
      <c r="A88" s="40"/>
      <c r="B88" s="2" t="s">
        <v>187</v>
      </c>
      <c r="C88" s="3" t="s">
        <v>26</v>
      </c>
      <c r="D88" s="9" t="s">
        <v>188</v>
      </c>
      <c r="E88" s="10">
        <v>0</v>
      </c>
      <c r="F88" s="10">
        <v>0</v>
      </c>
      <c r="G88" s="10">
        <v>0</v>
      </c>
      <c r="H88" s="10">
        <v>0</v>
      </c>
      <c r="I88" s="14">
        <v>0</v>
      </c>
      <c r="J88" s="10">
        <v>0</v>
      </c>
      <c r="K88" s="27">
        <v>0</v>
      </c>
      <c r="L88" s="7"/>
      <c r="M88" s="6" t="s">
        <v>352</v>
      </c>
    </row>
    <row r="89" spans="1:13" ht="30" x14ac:dyDescent="0.25">
      <c r="A89" s="40"/>
      <c r="B89" s="2" t="s">
        <v>189</v>
      </c>
      <c r="C89" s="3" t="s">
        <v>26</v>
      </c>
      <c r="D89" s="9" t="s">
        <v>190</v>
      </c>
      <c r="E89" s="10">
        <v>0</v>
      </c>
      <c r="F89" s="10">
        <v>0</v>
      </c>
      <c r="G89" s="10">
        <v>0</v>
      </c>
      <c r="H89" s="10">
        <v>0</v>
      </c>
      <c r="I89" s="14">
        <v>0</v>
      </c>
      <c r="J89" s="10">
        <v>0</v>
      </c>
      <c r="K89" s="27">
        <v>0</v>
      </c>
      <c r="L89" s="7"/>
      <c r="M89" s="6" t="s">
        <v>352</v>
      </c>
    </row>
    <row r="90" spans="1:13" ht="30" x14ac:dyDescent="0.25">
      <c r="A90" s="40"/>
      <c r="B90" s="2" t="s">
        <v>191</v>
      </c>
      <c r="C90" s="3" t="s">
        <v>26</v>
      </c>
      <c r="D90" s="9" t="s">
        <v>192</v>
      </c>
      <c r="E90" s="10">
        <v>195.7</v>
      </c>
      <c r="F90" s="10">
        <v>245.4</v>
      </c>
      <c r="G90" s="10">
        <v>266.7</v>
      </c>
      <c r="H90" s="10">
        <v>397.4</v>
      </c>
      <c r="I90" s="10" t="s">
        <v>370</v>
      </c>
      <c r="J90" s="10">
        <v>314.19</v>
      </c>
      <c r="K90" s="27">
        <f>J90</f>
        <v>314.19</v>
      </c>
      <c r="L90" s="7"/>
      <c r="M90" s="6" t="s">
        <v>352</v>
      </c>
    </row>
    <row r="91" spans="1:13" ht="120" x14ac:dyDescent="0.25">
      <c r="A91" s="40"/>
      <c r="B91" s="2" t="s">
        <v>193</v>
      </c>
      <c r="C91" s="3" t="s">
        <v>48</v>
      </c>
      <c r="D91" s="9" t="s">
        <v>194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27">
        <v>0</v>
      </c>
      <c r="L91" s="7"/>
      <c r="M91" s="6" t="s">
        <v>358</v>
      </c>
    </row>
    <row r="92" spans="1:13" ht="105" x14ac:dyDescent="0.25">
      <c r="A92" s="40"/>
      <c r="B92" s="2" t="s">
        <v>195</v>
      </c>
      <c r="C92" s="3" t="s">
        <v>175</v>
      </c>
      <c r="D92" s="9" t="s">
        <v>196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27">
        <v>0</v>
      </c>
      <c r="L92" s="7"/>
      <c r="M92" s="6" t="s">
        <v>358</v>
      </c>
    </row>
    <row r="93" spans="1:13" ht="105" x14ac:dyDescent="0.25">
      <c r="A93" s="40"/>
      <c r="B93" s="2" t="s">
        <v>197</v>
      </c>
      <c r="C93" s="3" t="s">
        <v>175</v>
      </c>
      <c r="D93" s="9" t="s">
        <v>198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27">
        <v>0</v>
      </c>
      <c r="L93" s="7"/>
      <c r="M93" s="6" t="s">
        <v>358</v>
      </c>
    </row>
    <row r="94" spans="1:13" ht="90" x14ac:dyDescent="0.25">
      <c r="A94" s="40" t="s">
        <v>199</v>
      </c>
      <c r="B94" s="2" t="s">
        <v>200</v>
      </c>
      <c r="C94" s="3" t="s">
        <v>14</v>
      </c>
      <c r="D94" s="9" t="s">
        <v>201</v>
      </c>
      <c r="E94" s="10">
        <v>100.9</v>
      </c>
      <c r="F94" s="10">
        <v>100.9</v>
      </c>
      <c r="G94" s="10">
        <v>100.9</v>
      </c>
      <c r="H94" s="10">
        <v>100</v>
      </c>
      <c r="I94" s="10">
        <v>100</v>
      </c>
      <c r="J94" s="10">
        <v>100</v>
      </c>
      <c r="K94" s="27">
        <v>100</v>
      </c>
      <c r="L94" s="7"/>
      <c r="M94" s="6" t="s">
        <v>357</v>
      </c>
    </row>
    <row r="95" spans="1:13" ht="75" x14ac:dyDescent="0.25">
      <c r="A95" s="40"/>
      <c r="B95" s="2" t="s">
        <v>202</v>
      </c>
      <c r="C95" s="3" t="s">
        <v>14</v>
      </c>
      <c r="D95" s="9" t="s">
        <v>203</v>
      </c>
      <c r="E95" s="10">
        <v>0</v>
      </c>
      <c r="F95" s="10">
        <v>0</v>
      </c>
      <c r="G95" s="10">
        <v>0</v>
      </c>
      <c r="H95" s="10">
        <v>0.4</v>
      </c>
      <c r="I95" s="10">
        <v>0</v>
      </c>
      <c r="J95" s="10">
        <v>0.4</v>
      </c>
      <c r="K95" s="27">
        <v>0.4</v>
      </c>
      <c r="L95" s="7"/>
      <c r="M95" s="6" t="s">
        <v>357</v>
      </c>
    </row>
    <row r="96" spans="1:13" ht="75" x14ac:dyDescent="0.25">
      <c r="A96" s="40"/>
      <c r="B96" s="2" t="s">
        <v>204</v>
      </c>
      <c r="C96" s="3" t="s">
        <v>6</v>
      </c>
      <c r="D96" s="9" t="s">
        <v>205</v>
      </c>
      <c r="E96" s="12">
        <v>0</v>
      </c>
      <c r="F96" s="12">
        <v>0</v>
      </c>
      <c r="G96" s="12">
        <v>0</v>
      </c>
      <c r="H96" s="12">
        <v>1</v>
      </c>
      <c r="I96" s="12">
        <v>0</v>
      </c>
      <c r="J96" s="12">
        <v>1</v>
      </c>
      <c r="K96" s="30">
        <v>1</v>
      </c>
      <c r="L96" s="7"/>
      <c r="M96" s="6" t="s">
        <v>357</v>
      </c>
    </row>
    <row r="97" spans="1:13" ht="90" x14ac:dyDescent="0.25">
      <c r="A97" s="40"/>
      <c r="B97" s="2" t="s">
        <v>206</v>
      </c>
      <c r="C97" s="3" t="s">
        <v>14</v>
      </c>
      <c r="D97" s="9" t="s">
        <v>207</v>
      </c>
      <c r="E97" s="10">
        <v>0.9</v>
      </c>
      <c r="F97" s="10">
        <v>0.9</v>
      </c>
      <c r="G97" s="10">
        <v>0.9</v>
      </c>
      <c r="H97" s="10">
        <v>1.2</v>
      </c>
      <c r="I97" s="10">
        <v>0.55000000000000004</v>
      </c>
      <c r="J97" s="10">
        <v>1.3</v>
      </c>
      <c r="K97" s="28">
        <v>1.3</v>
      </c>
      <c r="L97" s="26"/>
      <c r="M97" s="6" t="s">
        <v>357</v>
      </c>
    </row>
    <row r="98" spans="1:13" ht="90" x14ac:dyDescent="0.25">
      <c r="A98" s="40"/>
      <c r="B98" s="2" t="s">
        <v>208</v>
      </c>
      <c r="C98" s="3" t="s">
        <v>6</v>
      </c>
      <c r="D98" s="9" t="s">
        <v>209</v>
      </c>
      <c r="E98" s="10">
        <v>5</v>
      </c>
      <c r="F98" s="10">
        <v>5</v>
      </c>
      <c r="G98" s="10">
        <v>5</v>
      </c>
      <c r="H98" s="10">
        <v>3</v>
      </c>
      <c r="I98" s="10">
        <v>3</v>
      </c>
      <c r="J98" s="10">
        <v>3</v>
      </c>
      <c r="K98" s="28">
        <v>3</v>
      </c>
      <c r="L98" s="26"/>
      <c r="M98" s="6" t="s">
        <v>357</v>
      </c>
    </row>
    <row r="99" spans="1:13" ht="75" x14ac:dyDescent="0.25">
      <c r="A99" s="40"/>
      <c r="B99" s="2" t="s">
        <v>210</v>
      </c>
      <c r="C99" s="3" t="s">
        <v>14</v>
      </c>
      <c r="D99" s="9" t="s">
        <v>211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28">
        <v>0</v>
      </c>
      <c r="L99" s="26"/>
      <c r="M99" s="6" t="s">
        <v>357</v>
      </c>
    </row>
    <row r="100" spans="1:13" ht="75" x14ac:dyDescent="0.25">
      <c r="A100" s="40"/>
      <c r="B100" s="2" t="s">
        <v>212</v>
      </c>
      <c r="C100" s="3" t="s">
        <v>6</v>
      </c>
      <c r="D100" s="9" t="s">
        <v>213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28">
        <v>0</v>
      </c>
      <c r="L100" s="26"/>
      <c r="M100" s="6" t="s">
        <v>357</v>
      </c>
    </row>
    <row r="101" spans="1:13" ht="75" x14ac:dyDescent="0.25">
      <c r="A101" s="40"/>
      <c r="B101" s="2" t="s">
        <v>214</v>
      </c>
      <c r="C101" s="3" t="s">
        <v>14</v>
      </c>
      <c r="D101" s="9" t="s">
        <v>215</v>
      </c>
      <c r="E101" s="10">
        <v>100</v>
      </c>
      <c r="F101" s="10">
        <v>100</v>
      </c>
      <c r="G101" s="10">
        <v>100</v>
      </c>
      <c r="H101" s="10">
        <v>98.4</v>
      </c>
      <c r="I101" s="10">
        <v>99.4</v>
      </c>
      <c r="J101" s="10">
        <v>98.3</v>
      </c>
      <c r="K101" s="27">
        <f>J101</f>
        <v>98.3</v>
      </c>
      <c r="L101" s="7"/>
      <c r="M101" s="6" t="s">
        <v>357</v>
      </c>
    </row>
    <row r="102" spans="1:13" ht="75" x14ac:dyDescent="0.25">
      <c r="A102" s="40"/>
      <c r="B102" s="2" t="s">
        <v>216</v>
      </c>
      <c r="C102" s="3" t="s">
        <v>6</v>
      </c>
      <c r="D102" s="9" t="s">
        <v>217</v>
      </c>
      <c r="E102" s="10">
        <v>539</v>
      </c>
      <c r="F102" s="10">
        <v>539</v>
      </c>
      <c r="G102" s="10">
        <v>539</v>
      </c>
      <c r="H102" s="10">
        <v>244</v>
      </c>
      <c r="I102" s="10">
        <v>535</v>
      </c>
      <c r="J102" s="10">
        <v>233</v>
      </c>
      <c r="K102" s="27">
        <f>J102</f>
        <v>233</v>
      </c>
      <c r="L102" s="7"/>
      <c r="M102" s="6" t="s">
        <v>357</v>
      </c>
    </row>
    <row r="103" spans="1:13" ht="105" x14ac:dyDescent="0.25">
      <c r="A103" s="40"/>
      <c r="B103" s="2" t="s">
        <v>218</v>
      </c>
      <c r="C103" s="3" t="s">
        <v>14</v>
      </c>
      <c r="D103" s="9" t="s">
        <v>219</v>
      </c>
      <c r="E103" s="10">
        <v>100</v>
      </c>
      <c r="F103" s="10">
        <v>100</v>
      </c>
      <c r="G103" s="10">
        <v>100</v>
      </c>
      <c r="H103" s="10">
        <v>0</v>
      </c>
      <c r="I103" s="10">
        <v>99.44</v>
      </c>
      <c r="J103" s="10">
        <v>0</v>
      </c>
      <c r="K103" s="28">
        <v>0</v>
      </c>
      <c r="L103" s="26"/>
      <c r="M103" s="6" t="s">
        <v>357</v>
      </c>
    </row>
    <row r="104" spans="1:13" ht="105" x14ac:dyDescent="0.25">
      <c r="A104" s="40"/>
      <c r="B104" s="2" t="s">
        <v>220</v>
      </c>
      <c r="C104" s="3" t="s">
        <v>6</v>
      </c>
      <c r="D104" s="9" t="s">
        <v>221</v>
      </c>
      <c r="E104" s="10">
        <v>539</v>
      </c>
      <c r="F104" s="10">
        <v>539</v>
      </c>
      <c r="G104" s="10">
        <v>539</v>
      </c>
      <c r="H104" s="10">
        <v>0</v>
      </c>
      <c r="I104" s="10">
        <v>535</v>
      </c>
      <c r="J104" s="10">
        <v>0</v>
      </c>
      <c r="K104" s="28">
        <v>0</v>
      </c>
      <c r="L104" s="26"/>
      <c r="M104" s="6" t="s">
        <v>357</v>
      </c>
    </row>
    <row r="105" spans="1:13" ht="60" x14ac:dyDescent="0.25">
      <c r="A105" s="40"/>
      <c r="B105" s="2" t="s">
        <v>222</v>
      </c>
      <c r="C105" s="3" t="s">
        <v>6</v>
      </c>
      <c r="D105" s="9" t="s">
        <v>223</v>
      </c>
      <c r="E105" s="12">
        <v>539</v>
      </c>
      <c r="F105" s="12">
        <v>539</v>
      </c>
      <c r="G105" s="12">
        <v>539</v>
      </c>
      <c r="H105" s="12">
        <v>248</v>
      </c>
      <c r="I105" s="12">
        <v>538</v>
      </c>
      <c r="J105" s="12">
        <v>236</v>
      </c>
      <c r="K105" s="30">
        <f>J105</f>
        <v>236</v>
      </c>
      <c r="L105" s="7"/>
      <c r="M105" s="6" t="s">
        <v>357</v>
      </c>
    </row>
    <row r="106" spans="1:13" ht="45" x14ac:dyDescent="0.25">
      <c r="A106" s="40"/>
      <c r="B106" s="2" t="s">
        <v>224</v>
      </c>
      <c r="C106" s="3" t="s">
        <v>6</v>
      </c>
      <c r="D106" s="9" t="s">
        <v>225</v>
      </c>
      <c r="E106" s="12">
        <v>544</v>
      </c>
      <c r="F106" s="12">
        <v>544</v>
      </c>
      <c r="G106" s="12">
        <v>544</v>
      </c>
      <c r="H106" s="12">
        <v>248</v>
      </c>
      <c r="I106" s="12">
        <v>538</v>
      </c>
      <c r="J106" s="12">
        <v>236</v>
      </c>
      <c r="K106" s="30">
        <f>J106</f>
        <v>236</v>
      </c>
      <c r="L106" s="7"/>
      <c r="M106" s="6" t="s">
        <v>357</v>
      </c>
    </row>
    <row r="107" spans="1:13" ht="195" x14ac:dyDescent="0.25">
      <c r="A107" s="40"/>
      <c r="B107" s="2" t="s">
        <v>226</v>
      </c>
      <c r="C107" s="3" t="s">
        <v>14</v>
      </c>
      <c r="D107" s="9" t="s">
        <v>227</v>
      </c>
      <c r="E107" s="10">
        <v>100</v>
      </c>
      <c r="F107" s="10">
        <v>100</v>
      </c>
      <c r="G107" s="10">
        <v>100</v>
      </c>
      <c r="H107" s="10">
        <v>100</v>
      </c>
      <c r="I107" s="10">
        <f>I108/I109*100</f>
        <v>100</v>
      </c>
      <c r="J107" s="10">
        <v>100</v>
      </c>
      <c r="K107" s="27">
        <f>J107</f>
        <v>100</v>
      </c>
      <c r="L107" s="7"/>
      <c r="M107" s="6" t="s">
        <v>357</v>
      </c>
    </row>
    <row r="108" spans="1:13" ht="120" x14ac:dyDescent="0.25">
      <c r="A108" s="40"/>
      <c r="B108" s="2" t="s">
        <v>228</v>
      </c>
      <c r="C108" s="3" t="s">
        <v>6</v>
      </c>
      <c r="D108" s="9" t="s">
        <v>229</v>
      </c>
      <c r="E108" s="10">
        <v>3</v>
      </c>
      <c r="F108" s="10">
        <v>3</v>
      </c>
      <c r="G108" s="10">
        <v>3</v>
      </c>
      <c r="H108" s="10">
        <v>3</v>
      </c>
      <c r="I108" s="10">
        <v>3</v>
      </c>
      <c r="J108" s="10">
        <v>3</v>
      </c>
      <c r="K108" s="27">
        <f>J108</f>
        <v>3</v>
      </c>
      <c r="L108" s="7"/>
      <c r="M108" s="6" t="s">
        <v>357</v>
      </c>
    </row>
    <row r="109" spans="1:13" x14ac:dyDescent="0.25">
      <c r="A109" s="40"/>
      <c r="B109" s="2" t="s">
        <v>230</v>
      </c>
      <c r="C109" s="3" t="s">
        <v>6</v>
      </c>
      <c r="D109" s="9" t="s">
        <v>231</v>
      </c>
      <c r="E109" s="10">
        <v>3</v>
      </c>
      <c r="F109" s="10">
        <v>3</v>
      </c>
      <c r="G109" s="10">
        <v>3</v>
      </c>
      <c r="H109" s="10">
        <v>3</v>
      </c>
      <c r="I109" s="10">
        <v>3</v>
      </c>
      <c r="J109" s="10">
        <v>100</v>
      </c>
      <c r="K109" s="27">
        <v>100</v>
      </c>
      <c r="L109" s="7"/>
      <c r="M109" s="6" t="s">
        <v>357</v>
      </c>
    </row>
    <row r="110" spans="1:13" ht="45" x14ac:dyDescent="0.25">
      <c r="A110" s="40"/>
      <c r="B110" s="2" t="s">
        <v>232</v>
      </c>
      <c r="C110" s="3" t="s">
        <v>14</v>
      </c>
      <c r="D110" s="9" t="s">
        <v>233</v>
      </c>
      <c r="E110" s="10">
        <v>100</v>
      </c>
      <c r="F110" s="10">
        <v>100</v>
      </c>
      <c r="G110" s="10">
        <v>100</v>
      </c>
      <c r="H110" s="10">
        <v>100</v>
      </c>
      <c r="I110" s="10">
        <v>100</v>
      </c>
      <c r="J110" s="10">
        <v>100</v>
      </c>
      <c r="K110" s="27">
        <v>100</v>
      </c>
      <c r="L110" s="7"/>
      <c r="M110" s="6" t="s">
        <v>352</v>
      </c>
    </row>
    <row r="111" spans="1:13" ht="45" x14ac:dyDescent="0.25">
      <c r="A111" s="40"/>
      <c r="B111" s="2" t="s">
        <v>234</v>
      </c>
      <c r="C111" s="3" t="s">
        <v>6</v>
      </c>
      <c r="D111" s="9" t="s">
        <v>235</v>
      </c>
      <c r="E111" s="10">
        <v>544</v>
      </c>
      <c r="F111" s="10">
        <v>544</v>
      </c>
      <c r="G111" s="10">
        <v>544</v>
      </c>
      <c r="H111" s="10">
        <v>248</v>
      </c>
      <c r="I111" s="10">
        <v>538</v>
      </c>
      <c r="J111" s="12">
        <v>236</v>
      </c>
      <c r="K111" s="30">
        <v>236</v>
      </c>
      <c r="L111" s="7" t="s">
        <v>394</v>
      </c>
      <c r="M111" s="6" t="s">
        <v>357</v>
      </c>
    </row>
    <row r="112" spans="1:13" x14ac:dyDescent="0.25">
      <c r="A112" s="40"/>
      <c r="B112" s="2" t="s">
        <v>236</v>
      </c>
      <c r="C112" s="3" t="s">
        <v>6</v>
      </c>
      <c r="D112" s="9" t="s">
        <v>237</v>
      </c>
      <c r="E112" s="12">
        <v>544</v>
      </c>
      <c r="F112" s="12">
        <v>544</v>
      </c>
      <c r="G112" s="12">
        <v>544</v>
      </c>
      <c r="H112" s="12">
        <v>248</v>
      </c>
      <c r="I112" s="12">
        <v>538</v>
      </c>
      <c r="J112" s="12">
        <v>236</v>
      </c>
      <c r="K112" s="30">
        <v>236</v>
      </c>
      <c r="L112" s="7"/>
      <c r="M112" s="6" t="s">
        <v>357</v>
      </c>
    </row>
    <row r="113" spans="1:13" ht="60" x14ac:dyDescent="0.25">
      <c r="A113" s="40"/>
      <c r="B113" s="2" t="s">
        <v>238</v>
      </c>
      <c r="C113" s="3" t="s">
        <v>14</v>
      </c>
      <c r="D113" s="9" t="s">
        <v>239</v>
      </c>
      <c r="E113" s="10">
        <v>42.7</v>
      </c>
      <c r="F113" s="10">
        <v>64.2</v>
      </c>
      <c r="G113" s="10">
        <v>75.8</v>
      </c>
      <c r="H113" s="10">
        <v>72.099999999999994</v>
      </c>
      <c r="I113" s="10">
        <f>194/764*100</f>
        <v>25.392670157068064</v>
      </c>
      <c r="J113" s="10">
        <f>173/305*100</f>
        <v>56.721311475409841</v>
      </c>
      <c r="K113" s="27">
        <f>(173+20)/305*100</f>
        <v>63.278688524590166</v>
      </c>
      <c r="L113" s="7"/>
      <c r="M113" s="6" t="s">
        <v>357</v>
      </c>
    </row>
    <row r="114" spans="1:13" ht="105" x14ac:dyDescent="0.25">
      <c r="A114" s="40" t="s">
        <v>240</v>
      </c>
      <c r="B114" s="2" t="s">
        <v>241</v>
      </c>
      <c r="C114" s="3" t="s">
        <v>14</v>
      </c>
      <c r="D114" s="9" t="s">
        <v>242</v>
      </c>
      <c r="E114" s="10">
        <v>32.9</v>
      </c>
      <c r="F114" s="10">
        <v>26.7</v>
      </c>
      <c r="G114" s="10">
        <v>26.5</v>
      </c>
      <c r="H114" s="10">
        <v>24.5</v>
      </c>
      <c r="I114" s="10">
        <f>I115/I116*100</f>
        <v>34.105372096762885</v>
      </c>
      <c r="J114" s="10">
        <v>31.954084062839538</v>
      </c>
      <c r="K114" s="27">
        <v>26.516362009255069</v>
      </c>
      <c r="L114" s="7" t="s">
        <v>389</v>
      </c>
      <c r="M114" s="6" t="s">
        <v>366</v>
      </c>
    </row>
    <row r="115" spans="1:13" ht="45" x14ac:dyDescent="0.25">
      <c r="A115" s="40"/>
      <c r="B115" s="2" t="s">
        <v>243</v>
      </c>
      <c r="C115" s="3" t="s">
        <v>59</v>
      </c>
      <c r="D115" s="9" t="s">
        <v>244</v>
      </c>
      <c r="E115" s="10">
        <v>718428.8</v>
      </c>
      <c r="F115" s="10">
        <v>679302</v>
      </c>
      <c r="G115" s="10">
        <v>764140.4</v>
      </c>
      <c r="H115" s="10">
        <v>829308</v>
      </c>
      <c r="I115" s="10">
        <v>413580.5</v>
      </c>
      <c r="J115" s="10">
        <v>418078.8</v>
      </c>
      <c r="K115" s="27">
        <v>829882.9</v>
      </c>
      <c r="L115" s="7"/>
      <c r="M115" s="6" t="s">
        <v>366</v>
      </c>
    </row>
    <row r="116" spans="1:13" ht="90" x14ac:dyDescent="0.25">
      <c r="A116" s="40"/>
      <c r="B116" s="2" t="s">
        <v>245</v>
      </c>
      <c r="C116" s="3" t="s">
        <v>59</v>
      </c>
      <c r="D116" s="9" t="s">
        <v>246</v>
      </c>
      <c r="E116" s="10">
        <v>2186453.6</v>
      </c>
      <c r="F116" s="10">
        <v>2539515.6</v>
      </c>
      <c r="G116" s="10">
        <v>2883949.4</v>
      </c>
      <c r="H116" s="10">
        <v>3390451.8</v>
      </c>
      <c r="I116" s="10">
        <v>1212655</v>
      </c>
      <c r="J116" s="10">
        <v>1308373.6000000001</v>
      </c>
      <c r="K116" s="27">
        <v>3129701.2</v>
      </c>
      <c r="L116" s="7" t="s">
        <v>390</v>
      </c>
      <c r="M116" s="6" t="s">
        <v>366</v>
      </c>
    </row>
    <row r="117" spans="1:13" ht="75" x14ac:dyDescent="0.25">
      <c r="A117" s="40"/>
      <c r="B117" s="2" t="s">
        <v>247</v>
      </c>
      <c r="C117" s="3" t="s">
        <v>14</v>
      </c>
      <c r="D117" s="9" t="s">
        <v>248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29">
        <v>0</v>
      </c>
      <c r="L117" s="7"/>
      <c r="M117" s="6" t="s">
        <v>352</v>
      </c>
    </row>
    <row r="118" spans="1:13" ht="45" x14ac:dyDescent="0.25">
      <c r="A118" s="40"/>
      <c r="B118" s="2" t="s">
        <v>249</v>
      </c>
      <c r="C118" s="3" t="s">
        <v>59</v>
      </c>
      <c r="D118" s="9" t="s">
        <v>250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27">
        <v>0</v>
      </c>
      <c r="L118" s="7"/>
      <c r="M118" s="6" t="s">
        <v>352</v>
      </c>
    </row>
    <row r="119" spans="1:13" ht="30" x14ac:dyDescent="0.25">
      <c r="A119" s="40"/>
      <c r="B119" s="2" t="s">
        <v>251</v>
      </c>
      <c r="C119" s="3" t="s">
        <v>59</v>
      </c>
      <c r="D119" s="9" t="s">
        <v>252</v>
      </c>
      <c r="E119" s="10">
        <v>14989733</v>
      </c>
      <c r="F119" s="10">
        <v>15718329</v>
      </c>
      <c r="G119" s="10">
        <v>16394443</v>
      </c>
      <c r="H119" s="10">
        <v>16021261</v>
      </c>
      <c r="I119" s="10">
        <v>13568358.439999999</v>
      </c>
      <c r="J119" s="10">
        <v>16021261</v>
      </c>
      <c r="K119" s="27">
        <v>16021261</v>
      </c>
      <c r="L119" s="7"/>
      <c r="M119" s="6" t="s">
        <v>352</v>
      </c>
    </row>
    <row r="120" spans="1:13" ht="45" x14ac:dyDescent="0.25">
      <c r="A120" s="40"/>
      <c r="B120" s="2" t="s">
        <v>253</v>
      </c>
      <c r="C120" s="3" t="s">
        <v>59</v>
      </c>
      <c r="D120" s="9" t="s">
        <v>254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27">
        <v>0</v>
      </c>
      <c r="L120" s="7"/>
      <c r="M120" s="6" t="s">
        <v>359</v>
      </c>
    </row>
    <row r="121" spans="1:13" ht="75" x14ac:dyDescent="0.25">
      <c r="A121" s="40"/>
      <c r="B121" s="2" t="s">
        <v>255</v>
      </c>
      <c r="C121" s="3" t="s">
        <v>14</v>
      </c>
      <c r="D121" s="9" t="s">
        <v>256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27">
        <v>0</v>
      </c>
      <c r="L121" s="7"/>
      <c r="M121" s="6" t="s">
        <v>366</v>
      </c>
    </row>
    <row r="122" spans="1:13" ht="45" x14ac:dyDescent="0.25">
      <c r="A122" s="40"/>
      <c r="B122" s="2" t="s">
        <v>257</v>
      </c>
      <c r="C122" s="3" t="s">
        <v>59</v>
      </c>
      <c r="D122" s="9" t="s">
        <v>258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27">
        <v>0</v>
      </c>
      <c r="L122" s="7"/>
      <c r="M122" s="6" t="s">
        <v>366</v>
      </c>
    </row>
    <row r="123" spans="1:13" ht="165" x14ac:dyDescent="0.25">
      <c r="A123" s="40"/>
      <c r="B123" s="2" t="s">
        <v>259</v>
      </c>
      <c r="C123" s="3" t="s">
        <v>59</v>
      </c>
      <c r="D123" s="9" t="s">
        <v>260</v>
      </c>
      <c r="E123" s="10">
        <v>1868731.7</v>
      </c>
      <c r="F123" s="10">
        <v>2003763</v>
      </c>
      <c r="G123" s="10">
        <v>2216373.5</v>
      </c>
      <c r="H123" s="10">
        <v>2403378</v>
      </c>
      <c r="I123" s="10">
        <v>1257116.1000000001</v>
      </c>
      <c r="J123" s="10">
        <v>1409040.9</v>
      </c>
      <c r="K123" s="27">
        <v>2608079.2999999998</v>
      </c>
      <c r="L123" s="7" t="s">
        <v>391</v>
      </c>
      <c r="M123" s="6" t="s">
        <v>366</v>
      </c>
    </row>
    <row r="124" spans="1:13" ht="60" x14ac:dyDescent="0.25">
      <c r="A124" s="40"/>
      <c r="B124" s="2" t="s">
        <v>261</v>
      </c>
      <c r="C124" s="3" t="s">
        <v>21</v>
      </c>
      <c r="D124" s="9" t="s">
        <v>262</v>
      </c>
      <c r="E124" s="10">
        <v>8336</v>
      </c>
      <c r="F124" s="10">
        <v>8717.2999999999993</v>
      </c>
      <c r="G124" s="10">
        <v>9579</v>
      </c>
      <c r="H124" s="10">
        <v>11071</v>
      </c>
      <c r="I124" s="10">
        <v>6143.5473219561363</v>
      </c>
      <c r="J124" s="10">
        <v>6150.4</v>
      </c>
      <c r="K124" s="27">
        <v>11797</v>
      </c>
      <c r="L124" s="7" t="s">
        <v>392</v>
      </c>
      <c r="M124" s="6" t="s">
        <v>366</v>
      </c>
    </row>
    <row r="125" spans="1:13" ht="45" x14ac:dyDescent="0.25">
      <c r="A125" s="40"/>
      <c r="B125" s="2" t="s">
        <v>263</v>
      </c>
      <c r="C125" s="3" t="s">
        <v>59</v>
      </c>
      <c r="D125" s="9" t="s">
        <v>264</v>
      </c>
      <c r="E125" s="10">
        <v>238162</v>
      </c>
      <c r="F125" s="10">
        <v>250334.1</v>
      </c>
      <c r="G125" s="10">
        <v>274591.8</v>
      </c>
      <c r="H125" s="10">
        <v>315330.40000000002</v>
      </c>
      <c r="I125" s="10">
        <v>176756</v>
      </c>
      <c r="J125" s="10">
        <v>176135.9</v>
      </c>
      <c r="K125" s="27">
        <v>337842.3</v>
      </c>
      <c r="L125" s="7"/>
      <c r="M125" s="6" t="s">
        <v>366</v>
      </c>
    </row>
    <row r="126" spans="1:13" ht="60" x14ac:dyDescent="0.25">
      <c r="A126" s="40"/>
      <c r="B126" s="2" t="s">
        <v>265</v>
      </c>
      <c r="C126" s="3" t="s">
        <v>266</v>
      </c>
      <c r="D126" s="9" t="s">
        <v>267</v>
      </c>
      <c r="E126" s="10">
        <v>1</v>
      </c>
      <c r="F126" s="10">
        <v>1</v>
      </c>
      <c r="G126" s="10">
        <v>1</v>
      </c>
      <c r="H126" s="10">
        <v>1</v>
      </c>
      <c r="I126" s="10">
        <v>1</v>
      </c>
      <c r="J126" s="10">
        <v>1</v>
      </c>
      <c r="K126" s="27">
        <v>1</v>
      </c>
      <c r="L126" s="7"/>
      <c r="M126" s="6" t="s">
        <v>358</v>
      </c>
    </row>
    <row r="127" spans="1:13" ht="45" x14ac:dyDescent="0.25">
      <c r="A127" s="40"/>
      <c r="B127" s="2" t="s">
        <v>268</v>
      </c>
      <c r="C127" s="3" t="s">
        <v>269</v>
      </c>
      <c r="D127" s="9" t="s">
        <v>270</v>
      </c>
      <c r="E127" s="10">
        <v>75.2</v>
      </c>
      <c r="F127" s="10">
        <v>69.3</v>
      </c>
      <c r="G127" s="10">
        <v>81.2</v>
      </c>
      <c r="H127" s="10">
        <v>92.3</v>
      </c>
      <c r="I127" s="10" t="s">
        <v>360</v>
      </c>
      <c r="J127" s="10" t="s">
        <v>360</v>
      </c>
      <c r="K127" s="27" t="s">
        <v>360</v>
      </c>
      <c r="L127" s="23"/>
      <c r="M127" s="6"/>
    </row>
    <row r="128" spans="1:13" ht="30" x14ac:dyDescent="0.25">
      <c r="A128" s="40"/>
      <c r="B128" s="2" t="s">
        <v>10</v>
      </c>
      <c r="C128" s="3" t="s">
        <v>271</v>
      </c>
      <c r="D128" s="9" t="s">
        <v>272</v>
      </c>
      <c r="E128" s="13">
        <v>28.571000000000002</v>
      </c>
      <c r="F128" s="13">
        <v>28.716999999999999</v>
      </c>
      <c r="G128" s="13">
        <v>28.829000000000001</v>
      </c>
      <c r="H128" s="13">
        <v>28.638000000000002</v>
      </c>
      <c r="I128" s="13">
        <v>28.829000000000001</v>
      </c>
      <c r="J128" s="13">
        <v>28.638000000000002</v>
      </c>
      <c r="K128" s="36">
        <v>28.638000000000002</v>
      </c>
      <c r="L128" s="7"/>
      <c r="M128" s="6" t="s">
        <v>351</v>
      </c>
    </row>
    <row r="129" spans="1:13" ht="60" x14ac:dyDescent="0.25">
      <c r="A129" s="40" t="s">
        <v>273</v>
      </c>
      <c r="B129" s="2" t="s">
        <v>274</v>
      </c>
      <c r="C129" s="3" t="s">
        <v>48</v>
      </c>
      <c r="D129" s="9" t="s">
        <v>275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27">
        <v>0</v>
      </c>
      <c r="L129" s="7"/>
      <c r="M129" s="6" t="s">
        <v>357</v>
      </c>
    </row>
    <row r="130" spans="1:13" ht="60" x14ac:dyDescent="0.25">
      <c r="A130" s="40"/>
      <c r="B130" s="2" t="s">
        <v>276</v>
      </c>
      <c r="C130" s="3" t="s">
        <v>277</v>
      </c>
      <c r="D130" s="9" t="s">
        <v>278</v>
      </c>
      <c r="E130" s="11">
        <v>790.93</v>
      </c>
      <c r="F130" s="11">
        <v>782.92</v>
      </c>
      <c r="G130" s="11">
        <v>782.76</v>
      </c>
      <c r="H130" s="11">
        <v>782.65</v>
      </c>
      <c r="I130" s="11">
        <v>392.23297829061727</v>
      </c>
      <c r="J130" s="11">
        <v>395</v>
      </c>
      <c r="K130" s="29">
        <v>782.61</v>
      </c>
      <c r="L130" s="7"/>
      <c r="M130" s="6" t="s">
        <v>357</v>
      </c>
    </row>
    <row r="131" spans="1:13" ht="30" x14ac:dyDescent="0.25">
      <c r="A131" s="40"/>
      <c r="B131" s="2" t="s">
        <v>279</v>
      </c>
      <c r="C131" s="3" t="s">
        <v>280</v>
      </c>
      <c r="D131" s="9" t="s">
        <v>281</v>
      </c>
      <c r="E131" s="10">
        <v>21435100</v>
      </c>
      <c r="F131" s="10">
        <v>21429200</v>
      </c>
      <c r="G131" s="10">
        <v>21424200</v>
      </c>
      <c r="H131" s="10">
        <v>21421000</v>
      </c>
      <c r="I131" s="10">
        <v>10605587.5</v>
      </c>
      <c r="J131" s="10">
        <f>I131/2</f>
        <v>5302793.75</v>
      </c>
      <c r="K131" s="27">
        <v>21420000</v>
      </c>
      <c r="L131" s="7"/>
      <c r="M131" s="6" t="s">
        <v>357</v>
      </c>
    </row>
    <row r="132" spans="1:13" ht="30" x14ac:dyDescent="0.25">
      <c r="A132" s="40"/>
      <c r="B132" s="2" t="s">
        <v>282</v>
      </c>
      <c r="C132" s="3" t="s">
        <v>11</v>
      </c>
      <c r="D132" s="9" t="s">
        <v>283</v>
      </c>
      <c r="E132" s="10">
        <v>27101</v>
      </c>
      <c r="F132" s="10">
        <v>27371</v>
      </c>
      <c r="G132" s="10">
        <v>27370</v>
      </c>
      <c r="H132" s="10">
        <v>27370</v>
      </c>
      <c r="I132" s="10">
        <v>27039</v>
      </c>
      <c r="J132" s="10">
        <v>27370</v>
      </c>
      <c r="K132" s="27">
        <v>27370</v>
      </c>
      <c r="L132" s="7"/>
      <c r="M132" s="6" t="s">
        <v>357</v>
      </c>
    </row>
    <row r="133" spans="1:13" ht="45" x14ac:dyDescent="0.25">
      <c r="A133" s="40"/>
      <c r="B133" s="2" t="s">
        <v>284</v>
      </c>
      <c r="C133" s="3" t="s">
        <v>285</v>
      </c>
      <c r="D133" s="9" t="s">
        <v>286</v>
      </c>
      <c r="E133" s="11">
        <v>0.11</v>
      </c>
      <c r="F133" s="11">
        <v>0.11</v>
      </c>
      <c r="G133" s="11">
        <v>0.11</v>
      </c>
      <c r="H133" s="11">
        <v>0.11</v>
      </c>
      <c r="I133" s="11">
        <v>5.5335673740723249E-2</v>
      </c>
      <c r="J133" s="11">
        <v>0.05</v>
      </c>
      <c r="K133" s="29">
        <v>0.11</v>
      </c>
      <c r="L133" s="7"/>
      <c r="M133" s="6" t="s">
        <v>357</v>
      </c>
    </row>
    <row r="134" spans="1:13" ht="30" x14ac:dyDescent="0.25">
      <c r="A134" s="40"/>
      <c r="B134" s="2" t="s">
        <v>287</v>
      </c>
      <c r="C134" s="3" t="s">
        <v>288</v>
      </c>
      <c r="D134" s="9" t="s">
        <v>289</v>
      </c>
      <c r="E134" s="10">
        <v>71873.100000000006</v>
      </c>
      <c r="F134" s="10">
        <v>71835</v>
      </c>
      <c r="G134" s="10">
        <v>71850</v>
      </c>
      <c r="H134" s="10">
        <v>65125</v>
      </c>
      <c r="I134" s="10">
        <v>35260.5</v>
      </c>
      <c r="J134" s="10">
        <v>31800</v>
      </c>
      <c r="K134" s="27">
        <v>64900</v>
      </c>
      <c r="L134" s="7"/>
      <c r="M134" s="6" t="s">
        <v>357</v>
      </c>
    </row>
    <row r="135" spans="1:13" ht="30" x14ac:dyDescent="0.25">
      <c r="A135" s="40"/>
      <c r="B135" s="2" t="s">
        <v>290</v>
      </c>
      <c r="C135" s="3" t="s">
        <v>175</v>
      </c>
      <c r="D135" s="9" t="s">
        <v>291</v>
      </c>
      <c r="E135" s="10">
        <v>635763</v>
      </c>
      <c r="F135" s="10">
        <v>643390.80000000005</v>
      </c>
      <c r="G135" s="10">
        <v>643394.4</v>
      </c>
      <c r="H135" s="10">
        <v>568100</v>
      </c>
      <c r="I135" s="10">
        <v>637211</v>
      </c>
      <c r="J135" s="10">
        <v>499990</v>
      </c>
      <c r="K135" s="27">
        <v>565110</v>
      </c>
      <c r="L135" s="7" t="s">
        <v>394</v>
      </c>
      <c r="M135" s="6" t="s">
        <v>357</v>
      </c>
    </row>
    <row r="136" spans="1:13" ht="60" x14ac:dyDescent="0.25">
      <c r="A136" s="40"/>
      <c r="B136" s="2" t="s">
        <v>292</v>
      </c>
      <c r="C136" s="3" t="s">
        <v>293</v>
      </c>
      <c r="D136" s="9" t="s">
        <v>294</v>
      </c>
      <c r="E136" s="11">
        <v>6.38</v>
      </c>
      <c r="F136" s="11">
        <v>6.35</v>
      </c>
      <c r="G136" s="11">
        <v>6.35</v>
      </c>
      <c r="H136" s="11">
        <v>6.22</v>
      </c>
      <c r="I136" s="11">
        <v>3.2517937815572679</v>
      </c>
      <c r="J136" s="11">
        <v>3.1</v>
      </c>
      <c r="K136" s="29">
        <v>6.21</v>
      </c>
      <c r="L136" s="7"/>
      <c r="M136" s="6" t="s">
        <v>357</v>
      </c>
    </row>
    <row r="137" spans="1:13" ht="30" x14ac:dyDescent="0.25">
      <c r="A137" s="40"/>
      <c r="B137" s="2" t="s">
        <v>295</v>
      </c>
      <c r="C137" s="3" t="s">
        <v>296</v>
      </c>
      <c r="D137" s="9" t="s">
        <v>297</v>
      </c>
      <c r="E137" s="10">
        <v>171703</v>
      </c>
      <c r="F137" s="10">
        <v>171750</v>
      </c>
      <c r="G137" s="10">
        <v>171695</v>
      </c>
      <c r="H137" s="10">
        <v>170150</v>
      </c>
      <c r="I137" s="10">
        <v>85655.5</v>
      </c>
      <c r="J137" s="10">
        <v>84900</v>
      </c>
      <c r="K137" s="27">
        <v>170000</v>
      </c>
      <c r="L137" s="7"/>
      <c r="M137" s="6" t="s">
        <v>357</v>
      </c>
    </row>
    <row r="138" spans="1:13" ht="30" x14ac:dyDescent="0.25">
      <c r="A138" s="40"/>
      <c r="B138" s="2" t="s">
        <v>298</v>
      </c>
      <c r="C138" s="3" t="s">
        <v>11</v>
      </c>
      <c r="D138" s="9" t="s">
        <v>299</v>
      </c>
      <c r="E138" s="10">
        <v>26897</v>
      </c>
      <c r="F138" s="10">
        <v>27032</v>
      </c>
      <c r="G138" s="10">
        <v>27040</v>
      </c>
      <c r="H138" s="10">
        <v>27370</v>
      </c>
      <c r="I138" s="10">
        <v>26341</v>
      </c>
      <c r="J138" s="10">
        <v>27370</v>
      </c>
      <c r="K138" s="27">
        <v>27370</v>
      </c>
      <c r="L138" s="7"/>
      <c r="M138" s="6" t="s">
        <v>357</v>
      </c>
    </row>
    <row r="139" spans="1:13" ht="60" x14ac:dyDescent="0.25">
      <c r="A139" s="40"/>
      <c r="B139" s="2" t="s">
        <v>300</v>
      </c>
      <c r="C139" s="3" t="s">
        <v>293</v>
      </c>
      <c r="D139" s="9" t="s">
        <v>301</v>
      </c>
      <c r="E139" s="11">
        <v>12.19</v>
      </c>
      <c r="F139" s="11">
        <v>12.18</v>
      </c>
      <c r="G139" s="11">
        <v>12.18</v>
      </c>
      <c r="H139" s="11">
        <v>11.6</v>
      </c>
      <c r="I139" s="11">
        <v>5.8634749805836011</v>
      </c>
      <c r="J139" s="11">
        <v>5.7</v>
      </c>
      <c r="K139" s="29">
        <v>11.6</v>
      </c>
      <c r="L139" s="7"/>
      <c r="M139" s="6" t="s">
        <v>357</v>
      </c>
    </row>
    <row r="140" spans="1:13" ht="30" x14ac:dyDescent="0.25">
      <c r="A140" s="40"/>
      <c r="B140" s="2" t="s">
        <v>302</v>
      </c>
      <c r="C140" s="3" t="s">
        <v>296</v>
      </c>
      <c r="D140" s="9" t="s">
        <v>303</v>
      </c>
      <c r="E140" s="10">
        <v>318049</v>
      </c>
      <c r="F140" s="10">
        <v>318023</v>
      </c>
      <c r="G140" s="10">
        <v>318015</v>
      </c>
      <c r="H140" s="10">
        <v>317500</v>
      </c>
      <c r="I140" s="10">
        <v>158542.5</v>
      </c>
      <c r="J140" s="10">
        <v>156200</v>
      </c>
      <c r="K140" s="27">
        <v>317400</v>
      </c>
      <c r="L140" s="7"/>
      <c r="M140" s="6" t="s">
        <v>357</v>
      </c>
    </row>
    <row r="141" spans="1:13" ht="30" x14ac:dyDescent="0.25">
      <c r="A141" s="40"/>
      <c r="B141" s="2" t="s">
        <v>304</v>
      </c>
      <c r="C141" s="3" t="s">
        <v>11</v>
      </c>
      <c r="D141" s="9" t="s">
        <v>305</v>
      </c>
      <c r="E141" s="10">
        <v>26095</v>
      </c>
      <c r="F141" s="10">
        <v>26110</v>
      </c>
      <c r="G141" s="10">
        <v>26110</v>
      </c>
      <c r="H141" s="10">
        <v>27370</v>
      </c>
      <c r="I141" s="10">
        <v>27039</v>
      </c>
      <c r="J141" s="10">
        <v>27370</v>
      </c>
      <c r="K141" s="27">
        <v>27370</v>
      </c>
      <c r="L141" s="7"/>
      <c r="M141" s="6" t="s">
        <v>357</v>
      </c>
    </row>
    <row r="142" spans="1:13" ht="60" x14ac:dyDescent="0.25">
      <c r="A142" s="40"/>
      <c r="B142" s="2" t="s">
        <v>306</v>
      </c>
      <c r="C142" s="3" t="s">
        <v>293</v>
      </c>
      <c r="D142" s="9" t="s">
        <v>307</v>
      </c>
      <c r="E142" s="11">
        <v>53.04</v>
      </c>
      <c r="F142" s="11">
        <v>53.01</v>
      </c>
      <c r="G142" s="11">
        <v>53.01</v>
      </c>
      <c r="H142" s="11">
        <v>52.99</v>
      </c>
      <c r="I142" s="11">
        <v>26.390657938533231</v>
      </c>
      <c r="J142" s="11">
        <v>26.4</v>
      </c>
      <c r="K142" s="29">
        <v>52.98</v>
      </c>
      <c r="L142" s="7"/>
      <c r="M142" s="6" t="s">
        <v>357</v>
      </c>
    </row>
    <row r="143" spans="1:13" ht="30" x14ac:dyDescent="0.25">
      <c r="A143" s="40"/>
      <c r="B143" s="2" t="s">
        <v>308</v>
      </c>
      <c r="C143" s="3" t="s">
        <v>296</v>
      </c>
      <c r="D143" s="9" t="s">
        <v>309</v>
      </c>
      <c r="E143" s="10">
        <v>1432102</v>
      </c>
      <c r="F143" s="10">
        <v>1434030</v>
      </c>
      <c r="G143" s="10">
        <v>1433896</v>
      </c>
      <c r="H143" s="10">
        <v>1433250</v>
      </c>
      <c r="I143" s="10">
        <v>713577</v>
      </c>
      <c r="J143" s="10">
        <v>714800</v>
      </c>
      <c r="K143" s="27">
        <v>1433200</v>
      </c>
      <c r="L143" s="7"/>
      <c r="M143" s="6" t="s">
        <v>357</v>
      </c>
    </row>
    <row r="144" spans="1:13" ht="30" x14ac:dyDescent="0.25">
      <c r="A144" s="40"/>
      <c r="B144" s="2" t="s">
        <v>310</v>
      </c>
      <c r="C144" s="3" t="s">
        <v>11</v>
      </c>
      <c r="D144" s="9" t="s">
        <v>311</v>
      </c>
      <c r="E144" s="10">
        <v>27001</v>
      </c>
      <c r="F144" s="10">
        <v>27051</v>
      </c>
      <c r="G144" s="10">
        <v>27050</v>
      </c>
      <c r="H144" s="10">
        <v>27050</v>
      </c>
      <c r="I144" s="10">
        <v>27039</v>
      </c>
      <c r="J144" s="10">
        <v>27050</v>
      </c>
      <c r="K144" s="27">
        <v>27050</v>
      </c>
      <c r="L144" s="7"/>
      <c r="M144" s="6" t="s">
        <v>357</v>
      </c>
    </row>
    <row r="145" spans="1:13" ht="75" x14ac:dyDescent="0.25">
      <c r="A145" s="40"/>
      <c r="B145" s="2" t="s">
        <v>312</v>
      </c>
      <c r="C145" s="3" t="s">
        <v>48</v>
      </c>
      <c r="D145" s="9" t="s">
        <v>313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27">
        <v>0</v>
      </c>
      <c r="L145" s="7"/>
      <c r="M145" s="6" t="s">
        <v>357</v>
      </c>
    </row>
    <row r="146" spans="1:13" ht="60" x14ac:dyDescent="0.25">
      <c r="A146" s="40"/>
      <c r="B146" s="2" t="s">
        <v>314</v>
      </c>
      <c r="C146" s="3" t="s">
        <v>277</v>
      </c>
      <c r="D146" s="9" t="s">
        <v>315</v>
      </c>
      <c r="E146" s="11">
        <v>88.05</v>
      </c>
      <c r="F146" s="11">
        <v>89.03</v>
      </c>
      <c r="G146" s="11">
        <v>85.06</v>
      </c>
      <c r="H146" s="11">
        <v>85.06</v>
      </c>
      <c r="I146" s="11">
        <v>83.02</v>
      </c>
      <c r="J146" s="11">
        <v>42.4</v>
      </c>
      <c r="K146" s="29">
        <v>85.61</v>
      </c>
      <c r="L146" s="7"/>
      <c r="M146" s="6" t="s">
        <v>357</v>
      </c>
    </row>
    <row r="147" spans="1:13" ht="45" x14ac:dyDescent="0.25">
      <c r="A147" s="40"/>
      <c r="B147" s="2" t="s">
        <v>316</v>
      </c>
      <c r="C147" s="3" t="s">
        <v>280</v>
      </c>
      <c r="D147" s="9" t="s">
        <v>317</v>
      </c>
      <c r="E147" s="10">
        <v>2515563</v>
      </c>
      <c r="F147" s="10">
        <v>2556536</v>
      </c>
      <c r="G147" s="10">
        <v>2452146</v>
      </c>
      <c r="H147" s="10">
        <v>2435930</v>
      </c>
      <c r="I147" s="10">
        <v>1208868</v>
      </c>
      <c r="J147" s="10">
        <v>1216800</v>
      </c>
      <c r="K147" s="27">
        <v>2451600</v>
      </c>
      <c r="L147" s="7"/>
      <c r="M147" s="6" t="s">
        <v>357</v>
      </c>
    </row>
    <row r="148" spans="1:13" ht="45" x14ac:dyDescent="0.25">
      <c r="A148" s="40"/>
      <c r="B148" s="2" t="s">
        <v>318</v>
      </c>
      <c r="C148" s="3" t="s">
        <v>285</v>
      </c>
      <c r="D148" s="9" t="s">
        <v>319</v>
      </c>
      <c r="E148" s="11">
        <v>0.14000000000000001</v>
      </c>
      <c r="F148" s="11">
        <v>0.13</v>
      </c>
      <c r="G148" s="11">
        <v>0.13</v>
      </c>
      <c r="H148" s="11">
        <v>0.13</v>
      </c>
      <c r="I148" s="11">
        <v>0.13</v>
      </c>
      <c r="J148" s="11">
        <v>0.06</v>
      </c>
      <c r="K148" s="29">
        <v>0.13</v>
      </c>
      <c r="L148" s="7"/>
      <c r="M148" s="6" t="s">
        <v>357</v>
      </c>
    </row>
    <row r="149" spans="1:13" ht="45" x14ac:dyDescent="0.25">
      <c r="A149" s="40"/>
      <c r="B149" s="2" t="s">
        <v>320</v>
      </c>
      <c r="C149" s="3" t="s">
        <v>288</v>
      </c>
      <c r="D149" s="9" t="s">
        <v>321</v>
      </c>
      <c r="E149" s="10">
        <v>7898</v>
      </c>
      <c r="F149" s="10">
        <v>8190</v>
      </c>
      <c r="G149" s="10">
        <v>8199</v>
      </c>
      <c r="H149" s="10">
        <v>8195</v>
      </c>
      <c r="I149" s="10">
        <v>4086.2</v>
      </c>
      <c r="J149" s="10">
        <v>3980</v>
      </c>
      <c r="K149" s="27">
        <v>8190</v>
      </c>
      <c r="L149" s="7"/>
      <c r="M149" s="6" t="s">
        <v>357</v>
      </c>
    </row>
    <row r="150" spans="1:13" ht="30" x14ac:dyDescent="0.25">
      <c r="A150" s="40"/>
      <c r="B150" s="2" t="s">
        <v>322</v>
      </c>
      <c r="C150" s="3" t="s">
        <v>175</v>
      </c>
      <c r="D150" s="9" t="s">
        <v>323</v>
      </c>
      <c r="E150" s="10">
        <v>57348.3</v>
      </c>
      <c r="F150" s="10">
        <v>60744.2</v>
      </c>
      <c r="G150" s="10">
        <v>61029.2</v>
      </c>
      <c r="H150" s="10">
        <v>61029.2</v>
      </c>
      <c r="I150" s="10">
        <v>61029.2</v>
      </c>
      <c r="J150" s="10">
        <f>K150</f>
        <v>61029.2</v>
      </c>
      <c r="K150" s="27">
        <v>61029.2</v>
      </c>
      <c r="L150" s="7"/>
      <c r="M150" s="6" t="s">
        <v>361</v>
      </c>
    </row>
    <row r="151" spans="1:13" ht="60" x14ac:dyDescent="0.25">
      <c r="A151" s="40"/>
      <c r="B151" s="2" t="s">
        <v>324</v>
      </c>
      <c r="C151" s="3" t="s">
        <v>293</v>
      </c>
      <c r="D151" s="9" t="s">
        <v>325</v>
      </c>
      <c r="E151" s="11">
        <v>0.1</v>
      </c>
      <c r="F151" s="11">
        <v>0.1</v>
      </c>
      <c r="G151" s="11">
        <v>0.1</v>
      </c>
      <c r="H151" s="11">
        <v>0.1</v>
      </c>
      <c r="I151" s="11">
        <v>0.1</v>
      </c>
      <c r="J151" s="11">
        <v>0.05</v>
      </c>
      <c r="K151" s="29">
        <v>0.1</v>
      </c>
      <c r="L151" s="7"/>
      <c r="M151" s="6" t="s">
        <v>357</v>
      </c>
    </row>
    <row r="152" spans="1:13" ht="45" x14ac:dyDescent="0.25">
      <c r="A152" s="40"/>
      <c r="B152" s="2" t="s">
        <v>326</v>
      </c>
      <c r="C152" s="3" t="s">
        <v>296</v>
      </c>
      <c r="D152" s="9" t="s">
        <v>327</v>
      </c>
      <c r="E152" s="10">
        <v>2798</v>
      </c>
      <c r="F152" s="10">
        <v>2858</v>
      </c>
      <c r="G152" s="10">
        <v>2873</v>
      </c>
      <c r="H152" s="10">
        <v>2843</v>
      </c>
      <c r="I152" s="10">
        <v>1405.5</v>
      </c>
      <c r="J152" s="10">
        <v>1390</v>
      </c>
      <c r="K152" s="27">
        <v>2830</v>
      </c>
      <c r="L152" s="7"/>
      <c r="M152" s="6" t="s">
        <v>357</v>
      </c>
    </row>
    <row r="153" spans="1:13" ht="60" x14ac:dyDescent="0.25">
      <c r="A153" s="40"/>
      <c r="B153" s="2" t="s">
        <v>328</v>
      </c>
      <c r="C153" s="3" t="s">
        <v>293</v>
      </c>
      <c r="D153" s="9" t="s">
        <v>329</v>
      </c>
      <c r="E153" s="11">
        <v>1.1100000000000001</v>
      </c>
      <c r="F153" s="11">
        <v>1.1100000000000001</v>
      </c>
      <c r="G153" s="11">
        <v>1.1100000000000001</v>
      </c>
      <c r="H153" s="11">
        <v>1.1100000000000001</v>
      </c>
      <c r="I153" s="11">
        <v>1.1100000000000001</v>
      </c>
      <c r="J153" s="11">
        <v>0.55000000000000004</v>
      </c>
      <c r="K153" s="29">
        <v>1.1100000000000001</v>
      </c>
      <c r="L153" s="7"/>
      <c r="M153" s="6" t="s">
        <v>357</v>
      </c>
    </row>
    <row r="154" spans="1:13" ht="45" x14ac:dyDescent="0.25">
      <c r="A154" s="40"/>
      <c r="B154" s="2" t="s">
        <v>330</v>
      </c>
      <c r="C154" s="3" t="s">
        <v>296</v>
      </c>
      <c r="D154" s="9" t="s">
        <v>331</v>
      </c>
      <c r="E154" s="10">
        <v>31795</v>
      </c>
      <c r="F154" s="10">
        <v>31975</v>
      </c>
      <c r="G154" s="10">
        <v>31998</v>
      </c>
      <c r="H154" s="10">
        <v>31925</v>
      </c>
      <c r="I154" s="10">
        <v>15926</v>
      </c>
      <c r="J154" s="10">
        <v>15200</v>
      </c>
      <c r="K154" s="27">
        <v>31927</v>
      </c>
      <c r="L154" s="7"/>
      <c r="M154" s="6" t="s">
        <v>357</v>
      </c>
    </row>
    <row r="155" spans="1:13" ht="60" x14ac:dyDescent="0.25">
      <c r="A155" s="40"/>
      <c r="B155" s="2" t="s">
        <v>332</v>
      </c>
      <c r="C155" s="3" t="s">
        <v>293</v>
      </c>
      <c r="D155" s="9" t="s">
        <v>333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29">
        <v>0</v>
      </c>
      <c r="L155" s="7"/>
      <c r="M155" s="6" t="s">
        <v>357</v>
      </c>
    </row>
    <row r="156" spans="1:13" ht="45" x14ac:dyDescent="0.25">
      <c r="A156" s="40"/>
      <c r="B156" s="2" t="s">
        <v>334</v>
      </c>
      <c r="C156" s="3" t="s">
        <v>296</v>
      </c>
      <c r="D156" s="9" t="s">
        <v>335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27">
        <v>0</v>
      </c>
      <c r="L156" s="7"/>
      <c r="M156" s="6" t="s">
        <v>357</v>
      </c>
    </row>
    <row r="157" spans="1:13" ht="240" x14ac:dyDescent="0.25">
      <c r="A157" s="40"/>
      <c r="B157" s="2" t="s">
        <v>336</v>
      </c>
      <c r="C157" s="3" t="s">
        <v>337</v>
      </c>
      <c r="D157" s="9" t="s">
        <v>338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27">
        <v>0</v>
      </c>
      <c r="L157" s="7"/>
      <c r="M157" s="6"/>
    </row>
    <row r="158" spans="1:13" ht="45" x14ac:dyDescent="0.25">
      <c r="A158" s="40"/>
      <c r="B158" s="2" t="s">
        <v>339</v>
      </c>
      <c r="C158" s="3" t="s">
        <v>337</v>
      </c>
      <c r="D158" s="9" t="s">
        <v>340</v>
      </c>
      <c r="E158" s="10">
        <v>94.6</v>
      </c>
      <c r="F158" s="10">
        <v>0</v>
      </c>
      <c r="G158" s="10">
        <v>96.7</v>
      </c>
      <c r="H158" s="10">
        <v>0</v>
      </c>
      <c r="I158" s="10">
        <v>0</v>
      </c>
      <c r="J158" s="10">
        <v>0</v>
      </c>
      <c r="K158" s="27">
        <v>0</v>
      </c>
      <c r="L158" s="7"/>
      <c r="M158" s="6" t="s">
        <v>355</v>
      </c>
    </row>
    <row r="159" spans="1:13" ht="45" x14ac:dyDescent="0.25">
      <c r="A159" s="40"/>
      <c r="B159" s="2" t="s">
        <v>341</v>
      </c>
      <c r="C159" s="3" t="s">
        <v>337</v>
      </c>
      <c r="D159" s="9" t="s">
        <v>342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20">
        <v>0</v>
      </c>
      <c r="K159" s="32">
        <v>0</v>
      </c>
      <c r="L159" s="19"/>
      <c r="M159" s="6" t="s">
        <v>354</v>
      </c>
    </row>
    <row r="160" spans="1:13" ht="65.25" customHeight="1" x14ac:dyDescent="0.25">
      <c r="A160" s="40"/>
      <c r="B160" s="2" t="s">
        <v>343</v>
      </c>
      <c r="C160" s="3" t="s">
        <v>337</v>
      </c>
      <c r="D160" s="9" t="s">
        <v>344</v>
      </c>
      <c r="E160" s="10">
        <v>90.9</v>
      </c>
      <c r="F160" s="10">
        <v>0</v>
      </c>
      <c r="G160" s="10">
        <v>93.6</v>
      </c>
      <c r="H160" s="10">
        <v>90.6</v>
      </c>
      <c r="I160" s="10">
        <v>0</v>
      </c>
      <c r="J160" s="20">
        <v>0</v>
      </c>
      <c r="K160" s="32">
        <v>0</v>
      </c>
      <c r="L160" s="19" t="s">
        <v>382</v>
      </c>
      <c r="M160" s="6" t="s">
        <v>354</v>
      </c>
    </row>
    <row r="161" spans="1:13" ht="45" x14ac:dyDescent="0.25">
      <c r="A161" s="40"/>
      <c r="B161" s="2" t="s">
        <v>345</v>
      </c>
      <c r="C161" s="3" t="s">
        <v>337</v>
      </c>
      <c r="D161" s="9" t="s">
        <v>346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27">
        <v>0</v>
      </c>
      <c r="L161" s="7"/>
      <c r="M161" s="6"/>
    </row>
    <row r="162" spans="1:13" ht="30" x14ac:dyDescent="0.25">
      <c r="A162" s="40"/>
      <c r="B162" s="2" t="s">
        <v>347</v>
      </c>
      <c r="C162" s="3" t="s">
        <v>337</v>
      </c>
      <c r="D162" s="9" t="s">
        <v>348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27">
        <v>0</v>
      </c>
      <c r="L162" s="7"/>
      <c r="M162" s="6"/>
    </row>
  </sheetData>
  <sheetProtection formatCells="0" formatColumns="0" formatRows="0" insertColumns="0" insertRows="0" insertHyperlinks="0" deleteColumns="0" deleteRows="0" sort="0" autoFilter="0" pivotTables="0"/>
  <autoFilter ref="A3:M162"/>
  <mergeCells count="10">
    <mergeCell ref="A1:M1"/>
    <mergeCell ref="A82:A93"/>
    <mergeCell ref="A94:A113"/>
    <mergeCell ref="A114:A128"/>
    <mergeCell ref="A129:A162"/>
    <mergeCell ref="A4:A30"/>
    <mergeCell ref="A31:A38"/>
    <mergeCell ref="A39:A57"/>
    <mergeCell ref="A58:A75"/>
    <mergeCell ref="A76:A81"/>
  </mergeCells>
  <pageMargins left="0.23622047244094491" right="0.23622047244094491" top="0.23622047244094491" bottom="0.23622047244094491" header="0.31496062992125984" footer="0.31496062992125984"/>
  <pageSetup paperSize="9" scale="65" firstPageNumber="2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Manager>Maatwebsite</Manager>
  <Company>Maatwebsite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Ввод_данных_ОМСУ__Белоярский__2023г</dc:title>
  <dc:subject>Spreadsheet export</dc:subject>
  <dc:creator>Maatwebsite</dc:creator>
  <cp:keywords>maatwebsite, excel, export</cp:keywords>
  <dc:description>Default spreadsheet export</dc:description>
  <cp:lastModifiedBy>Лыщенко Виктория Игоревна</cp:lastModifiedBy>
  <cp:lastPrinted>2024-07-08T06:41:50Z</cp:lastPrinted>
  <dcterms:created xsi:type="dcterms:W3CDTF">2024-04-24T08:40:53Z</dcterms:created>
  <dcterms:modified xsi:type="dcterms:W3CDTF">2024-07-24T07:02:02Z</dcterms:modified>
  <cp:category>Excel</cp:category>
</cp:coreProperties>
</file>