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ОД" sheetId="1" r:id="rId1"/>
    <sheet name="Лист2" sheetId="2" r:id="rId2"/>
    <sheet name="Лист3" sheetId="3" r:id="rId3"/>
  </sheets>
  <definedNames>
    <definedName name="_xlnm.Print_Area" localSheetId="0">'СВОД'!$A$1:$L$62</definedName>
  </definedNames>
  <calcPr fullCalcOnLoad="1"/>
</workbook>
</file>

<file path=xl/sharedStrings.xml><?xml version="1.0" encoding="utf-8"?>
<sst xmlns="http://schemas.openxmlformats.org/spreadsheetml/2006/main" count="111" uniqueCount="76">
  <si>
    <t>№ п/п</t>
  </si>
  <si>
    <t>Наименование мероприятий муниципальной программы</t>
  </si>
  <si>
    <t>Ответствен
ный исполнитель, соисполнитель муниципальной программы (получатель бюджетных средств)</t>
  </si>
  <si>
    <t>Источники финансирования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</si>
  <si>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</si>
  <si>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</si>
  <si>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</si>
  <si>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</si>
  <si>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</si>
  <si>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</si>
  <si>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</si>
  <si>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</si>
  <si>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</si>
  <si>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</si>
  <si>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Подпрограмма 1 «Дошкольное образование»</t>
  </si>
  <si>
    <t>1.1.</t>
  </si>
  <si>
    <t>Обеспечение деятельности дошкольных муниципальных образовательных учреждений, подведомственных Комитету по образованию администрации Белоярского района</t>
  </si>
  <si>
    <t>Всего:</t>
  </si>
  <si>
    <t>бюджет автономного округа</t>
  </si>
  <si>
    <t>бюджет Белоярского района</t>
  </si>
  <si>
    <t>внебюджетные источники</t>
  </si>
  <si>
    <t>Подпрограмма 2 «Оказание образовательных услуг в общеобразовательных учреждениях»</t>
  </si>
  <si>
    <t>2.1.</t>
  </si>
  <si>
    <t>Обеспечение деятельности муниципальных образовательных учреждений общего образования, подведомственных Комитету по образованию администрации Белоярского района</t>
  </si>
  <si>
    <t>Подпрограмма 3 «Дополнительное образование»</t>
  </si>
  <si>
    <t>3.1.</t>
  </si>
  <si>
    <t>Обеспечение деятельности муниципальных образовательных учреждений дополнительного образования, подведомственных Комитету по образованию администрации Белоярского района</t>
  </si>
  <si>
    <t>Подпрограмма 4 «Инновационное развитие образования»</t>
  </si>
  <si>
    <t>Стимулирование лидеров и поддержка системы воспитания</t>
  </si>
  <si>
    <t>Развитие качества содержания и технологий образования</t>
  </si>
  <si>
    <t>Информационное и организационно-методическое сопровождение реализации муниципальной программы</t>
  </si>
  <si>
    <t>Подпрограмма 5 «Обеспечение комплексной безопасности и комфортных условий образовательного процесса»</t>
  </si>
  <si>
    <t>Укрепление пожарной безопасности</t>
  </si>
  <si>
    <t>Подпрограмма 6 «Развитие материально-технической базы сферы образования»</t>
  </si>
  <si>
    <t>Строительство и реконструкция общеобразовательных учреждений</t>
  </si>
  <si>
    <t>Строительство дошкольных образовательных учреждений</t>
  </si>
  <si>
    <t>Подпрограмма 7 «Организация отдыха детей в каникулярное время на базе образовательных учреждений»</t>
  </si>
  <si>
    <t>7.1.</t>
  </si>
  <si>
    <t>Организация питания детей в оздоровительных лагерях дневного пребывания</t>
  </si>
  <si>
    <t>Подпрограмма 8 «Обеспечение реализации муниципальной программы»</t>
  </si>
  <si>
    <t>8.1.</t>
  </si>
  <si>
    <t>Итого по муниципальной программе</t>
  </si>
  <si>
    <t>КО</t>
  </si>
  <si>
    <t>КО, УКС</t>
  </si>
  <si>
    <t>ОСНОВНЫЕ МЕРОПРИЯТИЯ
муниципальной программы Белоярского района "Развитие образования Белоярского района на 2014 - 2020 годы"</t>
  </si>
  <si>
    <t>Цель: Обеспечение общедоступного и бесплатного качественного дошкольного образования на территории Белоярского района</t>
  </si>
  <si>
    <t>Цель:  Обеспечение доступности качественного начального общего, основного общего, среднего общего образования на территории  Белоярского района</t>
  </si>
  <si>
    <t>Цель: Обеспечение доступности качественного дополнительного образования детей на территории  Белоярского района</t>
  </si>
  <si>
    <t>Цель: Обеспечение комплексной безопасности и комфортных условий образовательного процесса в муниципальных образовательных учреждениях Белоярского района, подведомственных Комитету по образованию администрации Белоярского района</t>
  </si>
  <si>
    <t>Цель: Укрепление материально-технической базы и развитие инфраструктуры образования Белоярского района</t>
  </si>
  <si>
    <t>Цель: Обеспечение безопасного отдыха детей и подростков, профилактика и предупреждение правонарушений среди детей и подростков</t>
  </si>
  <si>
    <t>Цель: Развитие и совершенствования муниципальной службы в Белоярском районе, повышение эффективности муниципального управления в сфере образования</t>
  </si>
  <si>
    <t>Цель: Обеспечение доступности качественного образования, соответствующего требованиям введения и реализации федеральных государственных образовательных стандартов</t>
  </si>
  <si>
    <t>КО, БМЦ</t>
  </si>
  <si>
    <t>6.1.</t>
  </si>
  <si>
    <t>6.2.</t>
  </si>
  <si>
    <t>Итого по задаче 6</t>
  </si>
  <si>
    <t>Комитет по образованию администрации Белоярского района (далее - КО)</t>
  </si>
  <si>
    <t>Обеспечение деятельности муниципального автономного учреждения Белоярского района «Белоярский центр информационно-методического и организационно-технического обеспечения муниципальной системы образования» (далее - БМЦ)</t>
  </si>
  <si>
    <t>КО, Управление капитального строительства администрации Белоярского района (далее - УКС)</t>
  </si>
  <si>
    <t>Обеспечение деятельности Комитета по образованию, централизованной бухгалтерии, хозяйственной группы</t>
  </si>
  <si>
    <t>Приложение 2
к муниципальной программе Белоярского района 
«Развитие образования Белоярского района на 2014 - 2020 годы»</t>
  </si>
  <si>
    <t>4.1.</t>
  </si>
  <si>
    <t>4.2.</t>
  </si>
  <si>
    <t>4.3.</t>
  </si>
  <si>
    <t>4.4.</t>
  </si>
  <si>
    <t>5.1.</t>
  </si>
  <si>
    <t>Задача 1 - 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</si>
  <si>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>Задача 2 - создание в системе общего образования равных возможностей для современного качественного образования и позитивной социализации детей</t>
  </si>
  <si>
    <t>Задача 3 - создание в системе дополнительного образования равных возможностей для современного качественного образования и позитивной социализации детей</t>
  </si>
  <si>
    <t>Задача 4 - развитие системы выявления, поддержки и сопровождения одаренных детей, лидеров в сфере образования.</t>
  </si>
  <si>
    <t>Задача 5 - создание условий для обеспечения комплексной безопасности и комфортных условий образовательного процесса в дошкольном, общем и дополнительном образовании.</t>
  </si>
  <si>
    <t>Задача 6 - обеспечение условий для строительства и реконструкции зданий муниципальных образовательных учреждений Белоярского района</t>
  </si>
  <si>
    <t>Задача 7 - создание условий для организации отдыха детей на базе образовательных учреждений</t>
  </si>
  <si>
    <t>Задача 8 - финансовое и организационно-методическое обеспечение реализации муниципальной программы</t>
  </si>
  <si>
    <t>Итого по задаче 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</si>
</sst>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24" borderId="0" xfId="0" applyFill="1" applyAlignment="1">
      <alignment/>
    </xf>
    <xf numFmtId="0" fontId="3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justify" vertical="top" wrapText="1"/>
    </xf>
    <xf numFmtId="0" fontId="3" fillId="25" borderId="1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vertical="top" wrapText="1"/>
    </xf>
    <xf numFmtId="0" fontId="3" fillId="25" borderId="11" xfId="0" applyFont="1" applyFill="1" applyBorder="1" applyAlignment="1">
      <alignment horizontal="center" vertical="top" wrapText="1"/>
    </xf>
    <xf numFmtId="165" fontId="3" fillId="25" borderId="10" xfId="0" applyNumberFormat="1" applyFont="1" applyFill="1" applyBorder="1" applyAlignment="1">
      <alignment horizontal="center" wrapText="1"/>
    </xf>
    <xf numFmtId="165" fontId="3" fillId="25" borderId="10" xfId="0" applyNumberFormat="1" applyFont="1" applyFill="1" applyBorder="1" applyAlignment="1">
      <alignment horizontal="center" wrapText="1"/>
    </xf>
    <xf numFmtId="164" fontId="3" fillId="25" borderId="10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center" wrapText="1"/>
    </xf>
    <xf numFmtId="164" fontId="3" fillId="25" borderId="10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>
      <alignment wrapText="1"/>
    </xf>
    <xf numFmtId="0" fontId="3" fillId="25" borderId="11" xfId="0" applyFont="1" applyFill="1" applyBorder="1" applyAlignment="1">
      <alignment horizontal="justify" vertical="top" wrapText="1"/>
    </xf>
    <xf numFmtId="0" fontId="5" fillId="25" borderId="11" xfId="0" applyFont="1" applyFill="1" applyBorder="1" applyAlignment="1">
      <alignment horizontal="justify" vertical="top" wrapText="1"/>
    </xf>
    <xf numFmtId="0" fontId="3" fillId="25" borderId="10" xfId="0" applyFont="1" applyFill="1" applyBorder="1" applyAlignment="1">
      <alignment horizontal="justify" vertical="top" wrapText="1"/>
    </xf>
    <xf numFmtId="0" fontId="3" fillId="25" borderId="12" xfId="0" applyFont="1" applyFill="1" applyBorder="1" applyAlignment="1">
      <alignment vertical="top" wrapText="1"/>
    </xf>
    <xf numFmtId="0" fontId="3" fillId="25" borderId="13" xfId="0" applyFont="1" applyFill="1" applyBorder="1" applyAlignment="1">
      <alignment horizontal="center" vertical="top" wrapText="1"/>
    </xf>
    <xf numFmtId="0" fontId="3" fillId="25" borderId="14" xfId="0" applyFont="1" applyFill="1" applyBorder="1" applyAlignment="1">
      <alignment horizontal="justify" vertical="top" wrapText="1"/>
    </xf>
    <xf numFmtId="0" fontId="3" fillId="25" borderId="13" xfId="0" applyFont="1" applyFill="1" applyBorder="1" applyAlignment="1">
      <alignment horizontal="justify" vertical="top" wrapText="1"/>
    </xf>
    <xf numFmtId="165" fontId="3" fillId="25" borderId="13" xfId="0" applyNumberFormat="1" applyFont="1" applyFill="1" applyBorder="1" applyAlignment="1">
      <alignment horizontal="center" wrapText="1"/>
    </xf>
    <xf numFmtId="165" fontId="3" fillId="25" borderId="13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25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horizontal="justify" vertical="top" wrapText="1"/>
    </xf>
    <xf numFmtId="0" fontId="2" fillId="25" borderId="10" xfId="0" applyFont="1" applyFill="1" applyBorder="1" applyAlignment="1">
      <alignment horizontal="justify" vertical="top" wrapText="1"/>
    </xf>
    <xf numFmtId="0" fontId="3" fillId="25" borderId="13" xfId="0" applyFont="1" applyFill="1" applyBorder="1" applyAlignment="1">
      <alignment horizontal="left" vertical="top" wrapText="1"/>
    </xf>
    <xf numFmtId="0" fontId="2" fillId="25" borderId="13" xfId="0" applyFont="1" applyFill="1" applyBorder="1" applyAlignment="1">
      <alignment horizontal="center" vertical="top" wrapText="1"/>
    </xf>
    <xf numFmtId="0" fontId="3" fillId="25" borderId="13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justify" vertical="top" wrapText="1"/>
    </xf>
    <xf numFmtId="0" fontId="3" fillId="25" borderId="11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6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vertical="top" wrapText="1"/>
    </xf>
    <xf numFmtId="0" fontId="3" fillId="25" borderId="10" xfId="0" applyFont="1" applyFill="1" applyBorder="1" applyAlignment="1">
      <alignment wrapText="1"/>
    </xf>
    <xf numFmtId="0" fontId="3" fillId="25" borderId="11" xfId="0" applyFont="1" applyFill="1" applyBorder="1" applyAlignment="1">
      <alignment horizontal="justify" vertical="top" wrapText="1"/>
    </xf>
    <xf numFmtId="0" fontId="5" fillId="25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25" borderId="12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horizontal="justify" vertical="top" wrapText="1"/>
    </xf>
    <xf numFmtId="0" fontId="3" fillId="25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25" borderId="17" xfId="0" applyFont="1" applyFill="1" applyBorder="1" applyAlignment="1">
      <alignment horizontal="center" wrapText="1"/>
    </xf>
    <xf numFmtId="0" fontId="2" fillId="25" borderId="17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"/>
  <sheetViews>
    <sheetView tabSelected="1" view="pageBreakPreview" zoomScaleNormal="110" zoomScaleSheetLayoutView="100" zoomScalePageLayoutView="0" workbookViewId="0" topLeftCell="A1">
      <selection activeCell="B46" sqref="B46:B48"/>
    </sheetView>
  </sheetViews>
  <sheetFormatPr defaultColWidth="9.00390625" defaultRowHeight="12.75"/>
  <cols>
    <col min="2" max="2" width="43.125" style="0" customWidth="1"/>
    <col min="3" max="3" width="14.75390625" style="0" customWidth="1"/>
    <col min="4" max="4" width="19.25390625" style="0" customWidth="1"/>
    <col min="5" max="5" width="10.875" style="0" bestFit="1" customWidth="1"/>
    <col min="6" max="6" width="10.75390625" style="0" bestFit="1" customWidth="1"/>
    <col min="7" max="7" width="11.625" style="0" customWidth="1"/>
    <col min="8" max="8" width="12.25390625" style="0" customWidth="1"/>
    <col min="9" max="9" width="9.625" style="0" bestFit="1" customWidth="1"/>
    <col min="10" max="10" width="11.625" style="0" customWidth="1"/>
    <col min="11" max="11" width="11.125" style="0" customWidth="1"/>
    <col min="12" max="12" width="12.875" style="0" customWidth="1"/>
    <col min="13" max="13" width="10.125" style="0" customWidth="1"/>
  </cols>
  <sheetData>
    <row r="1" spans="1:12" ht="45" customHeight="1">
      <c r="A1" s="54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7.5" customHeight="1">
      <c r="A2" s="56" t="s">
        <v>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9.5" customHeight="1">
      <c r="A3" s="58" t="s">
        <v>0</v>
      </c>
      <c r="B3" s="58" t="s">
        <v>1</v>
      </c>
      <c r="C3" s="59" t="s">
        <v>2</v>
      </c>
      <c r="D3" s="58" t="s">
        <v>3</v>
      </c>
      <c r="E3" s="58" t="s">
        <v>4</v>
      </c>
      <c r="F3" s="58"/>
      <c r="G3" s="58"/>
      <c r="H3" s="58"/>
      <c r="I3" s="58"/>
      <c r="J3" s="58"/>
      <c r="K3" s="58"/>
      <c r="L3" s="58"/>
    </row>
    <row r="4" spans="1:12" ht="18.75" customHeight="1">
      <c r="A4" s="58"/>
      <c r="B4" s="58"/>
      <c r="C4" s="59"/>
      <c r="D4" s="58"/>
      <c r="E4" s="42" t="s">
        <v>5</v>
      </c>
      <c r="F4" s="58" t="s">
        <v>6</v>
      </c>
      <c r="G4" s="58"/>
      <c r="H4" s="58"/>
      <c r="I4" s="58"/>
      <c r="J4" s="58"/>
      <c r="K4" s="58"/>
      <c r="L4" s="58"/>
    </row>
    <row r="5" spans="1:12" ht="24.75" customHeight="1">
      <c r="A5" s="58"/>
      <c r="B5" s="58"/>
      <c r="C5" s="59"/>
      <c r="D5" s="58"/>
      <c r="E5" s="42"/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</row>
    <row r="6" spans="1:12" ht="15.75" customHeight="1">
      <c r="A6" s="38" t="s">
        <v>14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2.75" customHeight="1">
      <c r="A7" s="42" t="s">
        <v>45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2.75" customHeight="1">
      <c r="A8" s="42" t="s">
        <v>67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2.75" customHeight="1">
      <c r="A9" s="42" t="s">
        <v>15</v>
      </c>
      <c r="B9" s="36" t="s">
        <v>16</v>
      </c>
      <c r="C9" s="43" t="s">
        <v>57</v>
      </c>
      <c r="D9" s="8" t="s">
        <v>17</v>
      </c>
      <c r="E9" s="12">
        <f>E10+E11+E12</f>
        <v>3549267.8</v>
      </c>
      <c r="F9" s="12">
        <f>F10+F11+F12</f>
        <v>447754.8</v>
      </c>
      <c r="G9" s="12">
        <f aca="true" t="shared" si="0" ref="G9:L9">G10+G11+G12</f>
        <v>496406.5</v>
      </c>
      <c r="H9" s="12">
        <f t="shared" si="0"/>
        <v>521021.3</v>
      </c>
      <c r="I9" s="12">
        <f t="shared" si="0"/>
        <v>521021.3</v>
      </c>
      <c r="J9" s="12">
        <f t="shared" si="0"/>
        <v>521021.3</v>
      </c>
      <c r="K9" s="12">
        <f t="shared" si="0"/>
        <v>521021.3</v>
      </c>
      <c r="L9" s="12">
        <f t="shared" si="0"/>
        <v>521021.3</v>
      </c>
    </row>
    <row r="10" spans="1:12" ht="25.5">
      <c r="A10" s="42"/>
      <c r="B10" s="36"/>
      <c r="C10" s="44"/>
      <c r="D10" s="8" t="s">
        <v>18</v>
      </c>
      <c r="E10" s="12">
        <f>SUM(F10:L10)</f>
        <v>2055330</v>
      </c>
      <c r="F10" s="12">
        <v>247344</v>
      </c>
      <c r="G10" s="12">
        <v>287811</v>
      </c>
      <c r="H10" s="12">
        <v>304035</v>
      </c>
      <c r="I10" s="12">
        <v>304035</v>
      </c>
      <c r="J10" s="12">
        <v>304035</v>
      </c>
      <c r="K10" s="12">
        <v>304035</v>
      </c>
      <c r="L10" s="12">
        <v>304035</v>
      </c>
    </row>
    <row r="11" spans="1:12" ht="25.5">
      <c r="A11" s="42"/>
      <c r="B11" s="36"/>
      <c r="C11" s="44"/>
      <c r="D11" s="8" t="s">
        <v>19</v>
      </c>
      <c r="E11" s="12">
        <f>SUM(F11:L11)</f>
        <v>1276160.8</v>
      </c>
      <c r="F11" s="13">
        <v>169299.8</v>
      </c>
      <c r="G11" s="12">
        <v>177484.5</v>
      </c>
      <c r="H11" s="12">
        <v>185875.3</v>
      </c>
      <c r="I11" s="12">
        <v>185875.3</v>
      </c>
      <c r="J11" s="12">
        <v>185875.3</v>
      </c>
      <c r="K11" s="12">
        <v>185875.3</v>
      </c>
      <c r="L11" s="12">
        <v>185875.3</v>
      </c>
    </row>
    <row r="12" spans="1:12" ht="25.5">
      <c r="A12" s="42"/>
      <c r="B12" s="36"/>
      <c r="C12" s="45"/>
      <c r="D12" s="8" t="s">
        <v>20</v>
      </c>
      <c r="E12" s="12">
        <f>SUM(F12:L12)</f>
        <v>217777</v>
      </c>
      <c r="F12" s="12">
        <v>31111</v>
      </c>
      <c r="G12" s="12">
        <v>31111</v>
      </c>
      <c r="H12" s="12">
        <v>31111</v>
      </c>
      <c r="I12" s="13">
        <v>31111</v>
      </c>
      <c r="J12" s="13">
        <v>31111</v>
      </c>
      <c r="K12" s="13">
        <v>31111</v>
      </c>
      <c r="L12" s="13">
        <v>31111</v>
      </c>
    </row>
    <row r="13" spans="1:12" ht="15.75" customHeight="1">
      <c r="A13" s="46" t="s">
        <v>21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ht="12.75" customHeight="1">
      <c r="A14" s="42" t="s">
        <v>46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2.75" customHeight="1">
      <c r="A15" s="42" t="s">
        <v>68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2.75" customHeight="1">
      <c r="A16" s="42" t="s">
        <v>22</v>
      </c>
      <c r="B16" s="36" t="s">
        <v>23</v>
      </c>
      <c r="C16" s="43" t="s">
        <v>42</v>
      </c>
      <c r="D16" s="8" t="s">
        <v>17</v>
      </c>
      <c r="E16" s="14">
        <f>E17+E18+E19</f>
        <v>5173413.5</v>
      </c>
      <c r="F16" s="14">
        <f>F17+F18+F19</f>
        <v>668767.3999999999</v>
      </c>
      <c r="G16" s="14">
        <f aca="true" t="shared" si="1" ref="G16:L16">G17+G18+G19</f>
        <v>729387.6</v>
      </c>
      <c r="H16" s="14">
        <f t="shared" si="1"/>
        <v>755051.7000000001</v>
      </c>
      <c r="I16" s="14">
        <f t="shared" si="1"/>
        <v>755051.7000000001</v>
      </c>
      <c r="J16" s="14">
        <f t="shared" si="1"/>
        <v>755051.7000000001</v>
      </c>
      <c r="K16" s="14">
        <f t="shared" si="1"/>
        <v>755051.7000000001</v>
      </c>
      <c r="L16" s="14">
        <f t="shared" si="1"/>
        <v>755051.7000000001</v>
      </c>
    </row>
    <row r="17" spans="1:12" ht="25.5">
      <c r="A17" s="42"/>
      <c r="B17" s="36"/>
      <c r="C17" s="44"/>
      <c r="D17" s="8" t="s">
        <v>18</v>
      </c>
      <c r="E17" s="12">
        <f>SUM(F17:L17)</f>
        <v>4719114.8</v>
      </c>
      <c r="F17" s="9">
        <v>607137.2</v>
      </c>
      <c r="G17" s="9">
        <v>666030.6</v>
      </c>
      <c r="H17" s="9">
        <v>689189.4</v>
      </c>
      <c r="I17" s="9">
        <v>689189.4</v>
      </c>
      <c r="J17" s="9">
        <v>689189.4</v>
      </c>
      <c r="K17" s="9">
        <v>689189.4</v>
      </c>
      <c r="L17" s="9">
        <v>689189.4</v>
      </c>
    </row>
    <row r="18" spans="1:12" ht="25.5">
      <c r="A18" s="42"/>
      <c r="B18" s="36"/>
      <c r="C18" s="44"/>
      <c r="D18" s="8" t="s">
        <v>19</v>
      </c>
      <c r="E18" s="12">
        <f>SUM(F18:L18)</f>
        <v>437239.69999999995</v>
      </c>
      <c r="F18" s="15">
        <v>59193.2</v>
      </c>
      <c r="G18" s="14">
        <v>60920</v>
      </c>
      <c r="H18" s="9">
        <v>63425.3</v>
      </c>
      <c r="I18" s="15">
        <v>63425.3</v>
      </c>
      <c r="J18" s="15">
        <v>63425.3</v>
      </c>
      <c r="K18" s="15">
        <v>63425.3</v>
      </c>
      <c r="L18" s="15">
        <v>63425.3</v>
      </c>
    </row>
    <row r="19" spans="1:12" ht="25.5">
      <c r="A19" s="42"/>
      <c r="B19" s="36"/>
      <c r="C19" s="45"/>
      <c r="D19" s="8" t="s">
        <v>20</v>
      </c>
      <c r="E19" s="12">
        <f>SUM(F19:L19)</f>
        <v>17059</v>
      </c>
      <c r="F19" s="14">
        <v>2437</v>
      </c>
      <c r="G19" s="14">
        <v>2437</v>
      </c>
      <c r="H19" s="14">
        <v>2437</v>
      </c>
      <c r="I19" s="16">
        <v>2437</v>
      </c>
      <c r="J19" s="16">
        <v>2437</v>
      </c>
      <c r="K19" s="16">
        <v>2437</v>
      </c>
      <c r="L19" s="16">
        <v>2437</v>
      </c>
    </row>
    <row r="20" spans="1:12" ht="15.75" customHeight="1">
      <c r="A20" s="46" t="s">
        <v>24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2.75" customHeight="1">
      <c r="A21" s="36" t="s">
        <v>47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2.75" customHeight="1">
      <c r="A22" s="36" t="s">
        <v>69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2.75" customHeight="1">
      <c r="A23" s="42" t="s">
        <v>25</v>
      </c>
      <c r="B23" s="36" t="s">
        <v>26</v>
      </c>
      <c r="C23" s="43" t="s">
        <v>42</v>
      </c>
      <c r="D23" s="8" t="s">
        <v>17</v>
      </c>
      <c r="E23" s="14">
        <f>E24+E25</f>
        <v>409460.9</v>
      </c>
      <c r="F23" s="14">
        <f>F24+F25</f>
        <v>53741</v>
      </c>
      <c r="G23" s="14">
        <f aca="true" t="shared" si="2" ref="G23:L23">G24+G25</f>
        <v>56990.4</v>
      </c>
      <c r="H23" s="14">
        <f t="shared" si="2"/>
        <v>59745.9</v>
      </c>
      <c r="I23" s="14">
        <f t="shared" si="2"/>
        <v>59745.9</v>
      </c>
      <c r="J23" s="14">
        <f t="shared" si="2"/>
        <v>59745.9</v>
      </c>
      <c r="K23" s="14">
        <f t="shared" si="2"/>
        <v>59745.9</v>
      </c>
      <c r="L23" s="14">
        <f t="shared" si="2"/>
        <v>59745.9</v>
      </c>
    </row>
    <row r="24" spans="1:12" ht="25.5">
      <c r="A24" s="42"/>
      <c r="B24" s="36"/>
      <c r="C24" s="44"/>
      <c r="D24" s="8" t="s">
        <v>19</v>
      </c>
      <c r="E24" s="12">
        <f>SUM(F24:L24)</f>
        <v>400829.9</v>
      </c>
      <c r="F24" s="12">
        <v>52508</v>
      </c>
      <c r="G24" s="12">
        <v>55757.4</v>
      </c>
      <c r="H24" s="12">
        <v>58512.9</v>
      </c>
      <c r="I24" s="12">
        <v>58512.9</v>
      </c>
      <c r="J24" s="12">
        <v>58512.9</v>
      </c>
      <c r="K24" s="12">
        <v>58512.9</v>
      </c>
      <c r="L24" s="12">
        <v>58512.9</v>
      </c>
    </row>
    <row r="25" spans="1:12" ht="25.5">
      <c r="A25" s="42"/>
      <c r="B25" s="36"/>
      <c r="C25" s="45"/>
      <c r="D25" s="8" t="s">
        <v>20</v>
      </c>
      <c r="E25" s="14">
        <f>SUM(F25:L25)</f>
        <v>8631</v>
      </c>
      <c r="F25" s="14">
        <v>1233</v>
      </c>
      <c r="G25" s="14">
        <v>1233</v>
      </c>
      <c r="H25" s="14">
        <v>1233</v>
      </c>
      <c r="I25" s="16">
        <v>1233</v>
      </c>
      <c r="J25" s="16">
        <v>1233</v>
      </c>
      <c r="K25" s="16">
        <v>1233</v>
      </c>
      <c r="L25" s="16">
        <v>1233</v>
      </c>
    </row>
    <row r="26" spans="1:12" ht="15.75" customHeight="1">
      <c r="A26" s="38" t="s">
        <v>27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s="1" customFormat="1" ht="15.75" customHeight="1">
      <c r="A27" s="47" t="s">
        <v>52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s="1" customFormat="1" ht="28.5" customHeight="1" hidden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s="31" customFormat="1" ht="14.25" customHeight="1">
      <c r="A29" s="50" t="s">
        <v>70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s="31" customFormat="1" ht="26.25" customHeight="1">
      <c r="A30" s="32" t="s">
        <v>62</v>
      </c>
      <c r="B30" s="32" t="s">
        <v>28</v>
      </c>
      <c r="C30" s="33" t="s">
        <v>42</v>
      </c>
      <c r="D30" s="30" t="s">
        <v>19</v>
      </c>
      <c r="E30" s="34">
        <f>SUM(F30:L30)</f>
        <v>14130</v>
      </c>
      <c r="F30" s="34">
        <v>2826</v>
      </c>
      <c r="G30" s="34"/>
      <c r="H30" s="34"/>
      <c r="I30" s="34">
        <v>2826</v>
      </c>
      <c r="J30" s="34">
        <v>2826</v>
      </c>
      <c r="K30" s="34">
        <v>2826</v>
      </c>
      <c r="L30" s="34">
        <v>2826</v>
      </c>
    </row>
    <row r="31" spans="1:12" s="31" customFormat="1" ht="26.25" customHeight="1">
      <c r="A31" s="30" t="s">
        <v>63</v>
      </c>
      <c r="B31" s="30" t="s">
        <v>29</v>
      </c>
      <c r="C31" s="33" t="s">
        <v>42</v>
      </c>
      <c r="D31" s="30" t="s">
        <v>19</v>
      </c>
      <c r="E31" s="34">
        <f>SUM(F31:L31)</f>
        <v>5500</v>
      </c>
      <c r="F31" s="34">
        <v>1100</v>
      </c>
      <c r="G31" s="34"/>
      <c r="H31" s="34"/>
      <c r="I31" s="34">
        <v>1100</v>
      </c>
      <c r="J31" s="34">
        <v>1100</v>
      </c>
      <c r="K31" s="34">
        <v>1100</v>
      </c>
      <c r="L31" s="34">
        <v>1100</v>
      </c>
    </row>
    <row r="32" spans="1:12" s="31" customFormat="1" ht="26.25" customHeight="1">
      <c r="A32" s="30" t="s">
        <v>64</v>
      </c>
      <c r="B32" s="30" t="s">
        <v>30</v>
      </c>
      <c r="C32" s="33" t="s">
        <v>42</v>
      </c>
      <c r="D32" s="30" t="s">
        <v>19</v>
      </c>
      <c r="E32" s="34">
        <f>SUM(F32:L32)</f>
        <v>1250</v>
      </c>
      <c r="F32" s="34">
        <v>250</v>
      </c>
      <c r="G32" s="34"/>
      <c r="H32" s="34"/>
      <c r="I32" s="34">
        <v>250</v>
      </c>
      <c r="J32" s="34">
        <v>250</v>
      </c>
      <c r="K32" s="34">
        <v>250</v>
      </c>
      <c r="L32" s="34">
        <v>250</v>
      </c>
    </row>
    <row r="33" spans="1:12" s="31" customFormat="1" ht="78" customHeight="1">
      <c r="A33" s="30" t="s">
        <v>65</v>
      </c>
      <c r="B33" s="30" t="s">
        <v>58</v>
      </c>
      <c r="C33" s="33" t="s">
        <v>53</v>
      </c>
      <c r="D33" s="30" t="s">
        <v>19</v>
      </c>
      <c r="E33" s="35">
        <f>SUM(F33:L33)</f>
        <v>40310.3</v>
      </c>
      <c r="F33" s="34">
        <v>5232.3</v>
      </c>
      <c r="G33" s="34">
        <v>5623</v>
      </c>
      <c r="H33" s="34">
        <v>5891</v>
      </c>
      <c r="I33" s="35">
        <v>5891</v>
      </c>
      <c r="J33" s="35">
        <v>5891</v>
      </c>
      <c r="K33" s="35">
        <v>5891</v>
      </c>
      <c r="L33" s="35">
        <v>5891</v>
      </c>
    </row>
    <row r="34" spans="1:33" s="6" customFormat="1" ht="27" customHeight="1">
      <c r="A34" s="18"/>
      <c r="B34" s="29" t="s">
        <v>75</v>
      </c>
      <c r="C34" s="19"/>
      <c r="D34" s="20" t="s">
        <v>19</v>
      </c>
      <c r="E34" s="16">
        <f>SUM(F34:L34)</f>
        <v>61190.3</v>
      </c>
      <c r="F34" s="16">
        <v>9408.3</v>
      </c>
      <c r="G34" s="16">
        <v>5623</v>
      </c>
      <c r="H34" s="16">
        <v>5891</v>
      </c>
      <c r="I34" s="16">
        <v>10067</v>
      </c>
      <c r="J34" s="16">
        <v>10067</v>
      </c>
      <c r="K34" s="16">
        <v>10067</v>
      </c>
      <c r="L34" s="16">
        <v>10067</v>
      </c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12" ht="17.25" customHeight="1">
      <c r="A35" s="38" t="s">
        <v>31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26.25" customHeight="1">
      <c r="A36" s="42" t="s">
        <v>48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s="2" customFormat="1" ht="15.75" customHeight="1">
      <c r="A37" s="42" t="s">
        <v>71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24" customHeight="1">
      <c r="A38" s="8" t="s">
        <v>66</v>
      </c>
      <c r="B38" s="10" t="s">
        <v>32</v>
      </c>
      <c r="C38" s="7" t="s">
        <v>42</v>
      </c>
      <c r="D38" s="17" t="s">
        <v>19</v>
      </c>
      <c r="E38" s="14">
        <f>SUM(F38:L38)</f>
        <v>2015.3000000000002</v>
      </c>
      <c r="F38" s="9">
        <v>132</v>
      </c>
      <c r="G38" s="9"/>
      <c r="H38" s="9"/>
      <c r="I38" s="9">
        <v>138.6</v>
      </c>
      <c r="J38" s="9">
        <v>345.3</v>
      </c>
      <c r="K38" s="9">
        <v>580.8</v>
      </c>
      <c r="L38" s="9">
        <v>818.6</v>
      </c>
    </row>
    <row r="39" spans="1:12" ht="15.75" customHeight="1">
      <c r="A39" s="38" t="s">
        <v>33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s="2" customFormat="1" ht="13.5" customHeight="1">
      <c r="A40" s="42" t="s">
        <v>49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s="2" customFormat="1" ht="13.5" customHeight="1">
      <c r="A41" s="42" t="s">
        <v>72</v>
      </c>
      <c r="B41" s="42"/>
      <c r="C41" s="48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28.5" customHeight="1">
      <c r="A42" s="42" t="s">
        <v>54</v>
      </c>
      <c r="B42" s="51" t="s">
        <v>34</v>
      </c>
      <c r="C42" s="53" t="s">
        <v>59</v>
      </c>
      <c r="D42" s="23" t="s">
        <v>17</v>
      </c>
      <c r="E42" s="16">
        <f>SUM(F42:L42)</f>
        <v>84943.3</v>
      </c>
      <c r="F42" s="16">
        <f>F43+F44</f>
        <v>84943.3</v>
      </c>
      <c r="G42" s="9">
        <f aca="true" t="shared" si="3" ref="G42:L42">G43+G44</f>
        <v>0</v>
      </c>
      <c r="H42" s="9">
        <f t="shared" si="3"/>
        <v>0</v>
      </c>
      <c r="I42" s="9">
        <f t="shared" si="3"/>
        <v>0</v>
      </c>
      <c r="J42" s="9">
        <f t="shared" si="3"/>
        <v>0</v>
      </c>
      <c r="K42" s="9">
        <f t="shared" si="3"/>
        <v>0</v>
      </c>
      <c r="L42" s="9">
        <f t="shared" si="3"/>
        <v>0</v>
      </c>
    </row>
    <row r="43" spans="1:12" ht="28.5" customHeight="1">
      <c r="A43" s="42"/>
      <c r="B43" s="51"/>
      <c r="C43" s="53"/>
      <c r="D43" s="23" t="s">
        <v>18</v>
      </c>
      <c r="E43" s="14">
        <f>SUM(F43:L43)</f>
        <v>76449</v>
      </c>
      <c r="F43" s="14">
        <v>76449</v>
      </c>
      <c r="G43" s="14"/>
      <c r="H43" s="9"/>
      <c r="I43" s="9"/>
      <c r="J43" s="9"/>
      <c r="K43" s="9"/>
      <c r="L43" s="9"/>
    </row>
    <row r="44" spans="1:12" ht="33" customHeight="1">
      <c r="A44" s="42"/>
      <c r="B44" s="51"/>
      <c r="C44" s="53"/>
      <c r="D44" s="23" t="s">
        <v>19</v>
      </c>
      <c r="E44" s="14">
        <f>SUM(F44:L44)</f>
        <v>8494.3</v>
      </c>
      <c r="F44" s="14">
        <v>8494.3</v>
      </c>
      <c r="G44" s="14"/>
      <c r="H44" s="9"/>
      <c r="I44" s="9"/>
      <c r="J44" s="9"/>
      <c r="K44" s="9"/>
      <c r="L44" s="9"/>
    </row>
    <row r="45" spans="1:12" ht="30.75" customHeight="1">
      <c r="A45" s="8" t="s">
        <v>55</v>
      </c>
      <c r="B45" s="21" t="s">
        <v>35</v>
      </c>
      <c r="C45" s="22" t="s">
        <v>43</v>
      </c>
      <c r="D45" s="23" t="s">
        <v>19</v>
      </c>
      <c r="E45" s="14">
        <f>SUM(F45:L45)</f>
        <v>7203</v>
      </c>
      <c r="F45" s="14">
        <v>7203</v>
      </c>
      <c r="G45" s="14"/>
      <c r="H45" s="14"/>
      <c r="I45" s="14"/>
      <c r="J45" s="14"/>
      <c r="K45" s="14"/>
      <c r="L45" s="14"/>
    </row>
    <row r="46" spans="1:12" ht="12.75" customHeight="1">
      <c r="A46" s="52"/>
      <c r="B46" s="49" t="s">
        <v>56</v>
      </c>
      <c r="C46" s="37"/>
      <c r="D46" s="8" t="s">
        <v>17</v>
      </c>
      <c r="E46" s="14">
        <f aca="true" t="shared" si="4" ref="E46:L46">E47+E48</f>
        <v>92146.3</v>
      </c>
      <c r="F46" s="14">
        <f>F47+F48</f>
        <v>92146.3</v>
      </c>
      <c r="G46" s="14">
        <f t="shared" si="4"/>
        <v>0</v>
      </c>
      <c r="H46" s="14">
        <f t="shared" si="4"/>
        <v>0</v>
      </c>
      <c r="I46" s="14">
        <f t="shared" si="4"/>
        <v>0</v>
      </c>
      <c r="J46" s="14">
        <f t="shared" si="4"/>
        <v>0</v>
      </c>
      <c r="K46" s="14">
        <f t="shared" si="4"/>
        <v>0</v>
      </c>
      <c r="L46" s="14">
        <f t="shared" si="4"/>
        <v>0</v>
      </c>
    </row>
    <row r="47" spans="1:12" ht="25.5">
      <c r="A47" s="52"/>
      <c r="B47" s="49"/>
      <c r="C47" s="38"/>
      <c r="D47" s="8" t="s">
        <v>18</v>
      </c>
      <c r="E47" s="14">
        <f>E43</f>
        <v>76449</v>
      </c>
      <c r="F47" s="14">
        <f>F43</f>
        <v>76449</v>
      </c>
      <c r="G47" s="14">
        <f>G43</f>
        <v>0</v>
      </c>
      <c r="H47" s="9"/>
      <c r="I47" s="9"/>
      <c r="J47" s="9"/>
      <c r="K47" s="9"/>
      <c r="L47" s="9"/>
    </row>
    <row r="48" spans="1:12" ht="25.5">
      <c r="A48" s="52"/>
      <c r="B48" s="49"/>
      <c r="C48" s="38"/>
      <c r="D48" s="8" t="s">
        <v>19</v>
      </c>
      <c r="E48" s="14">
        <f>E45+E44</f>
        <v>15697.3</v>
      </c>
      <c r="F48" s="14">
        <f>F45+F44</f>
        <v>15697.3</v>
      </c>
      <c r="G48" s="14">
        <f>G45+G44</f>
        <v>0</v>
      </c>
      <c r="H48" s="9"/>
      <c r="I48" s="9"/>
      <c r="J48" s="9"/>
      <c r="K48" s="9"/>
      <c r="L48" s="9"/>
    </row>
    <row r="49" spans="1:12" ht="15" customHeight="1">
      <c r="A49" s="38" t="s">
        <v>36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s="2" customFormat="1" ht="13.5" customHeight="1">
      <c r="A50" s="42" t="s">
        <v>50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s="2" customFormat="1" ht="14.25" customHeight="1">
      <c r="A51" s="42" t="s">
        <v>73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 customHeight="1">
      <c r="A52" s="42" t="s">
        <v>37</v>
      </c>
      <c r="B52" s="36" t="s">
        <v>38</v>
      </c>
      <c r="C52" s="43" t="s">
        <v>42</v>
      </c>
      <c r="D52" s="8" t="s">
        <v>17</v>
      </c>
      <c r="E52" s="14">
        <f>E53+E54</f>
        <v>49157.200000000004</v>
      </c>
      <c r="F52" s="14">
        <f aca="true" t="shared" si="5" ref="F52:L52">F53+F54</f>
        <v>9103.2</v>
      </c>
      <c r="G52" s="14">
        <f t="shared" si="5"/>
        <v>9103.2</v>
      </c>
      <c r="H52" s="14">
        <f t="shared" si="5"/>
        <v>9103.2</v>
      </c>
      <c r="I52" s="14">
        <f t="shared" si="5"/>
        <v>5461.9</v>
      </c>
      <c r="J52" s="14">
        <f t="shared" si="5"/>
        <v>5461.9</v>
      </c>
      <c r="K52" s="14">
        <f t="shared" si="5"/>
        <v>5461.9</v>
      </c>
      <c r="L52" s="14">
        <f t="shared" si="5"/>
        <v>5461.9</v>
      </c>
    </row>
    <row r="53" spans="1:12" ht="25.5">
      <c r="A53" s="42"/>
      <c r="B53" s="36"/>
      <c r="C53" s="44"/>
      <c r="D53" s="8" t="s">
        <v>18</v>
      </c>
      <c r="E53" s="14">
        <f>SUM(F53:L53)</f>
        <v>38233.3</v>
      </c>
      <c r="F53" s="9">
        <v>5461.9</v>
      </c>
      <c r="G53" s="9">
        <v>5461.9</v>
      </c>
      <c r="H53" s="9">
        <v>5461.9</v>
      </c>
      <c r="I53" s="9">
        <v>5461.9</v>
      </c>
      <c r="J53" s="9">
        <v>5461.9</v>
      </c>
      <c r="K53" s="9">
        <v>5461.9</v>
      </c>
      <c r="L53" s="9">
        <v>5461.9</v>
      </c>
    </row>
    <row r="54" spans="1:12" ht="25.5">
      <c r="A54" s="42"/>
      <c r="B54" s="36"/>
      <c r="C54" s="45"/>
      <c r="D54" s="8" t="s">
        <v>19</v>
      </c>
      <c r="E54" s="14">
        <f>SUM(F54:L54)</f>
        <v>10923.900000000001</v>
      </c>
      <c r="F54" s="9">
        <v>3641.3</v>
      </c>
      <c r="G54" s="9">
        <v>3641.3</v>
      </c>
      <c r="H54" s="9">
        <v>3641.3</v>
      </c>
      <c r="I54" s="9"/>
      <c r="J54" s="9"/>
      <c r="K54" s="9"/>
      <c r="L54" s="9"/>
    </row>
    <row r="55" spans="1:12" ht="15.75" customHeight="1">
      <c r="A55" s="46" t="s">
        <v>39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s="2" customFormat="1" ht="12.75" customHeight="1">
      <c r="A56" s="42" t="s">
        <v>51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2" customFormat="1" ht="15" customHeight="1">
      <c r="A57" s="36" t="s">
        <v>74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39.75" customHeight="1">
      <c r="A58" s="8" t="s">
        <v>40</v>
      </c>
      <c r="B58" s="10" t="s">
        <v>60</v>
      </c>
      <c r="C58" s="11" t="s">
        <v>42</v>
      </c>
      <c r="D58" s="8" t="s">
        <v>19</v>
      </c>
      <c r="E58" s="12">
        <f>F58+G58+H58+I58+J58+K58+L58</f>
        <v>403970.4</v>
      </c>
      <c r="F58" s="12">
        <v>59519.4</v>
      </c>
      <c r="G58" s="12">
        <v>57851</v>
      </c>
      <c r="H58" s="12">
        <v>57320</v>
      </c>
      <c r="I58" s="12">
        <v>57320</v>
      </c>
      <c r="J58" s="12">
        <v>57320</v>
      </c>
      <c r="K58" s="12">
        <v>57320</v>
      </c>
      <c r="L58" s="12">
        <v>57320</v>
      </c>
    </row>
    <row r="59" spans="1:13" ht="12.75" customHeight="1">
      <c r="A59" s="39"/>
      <c r="B59" s="40" t="s">
        <v>41</v>
      </c>
      <c r="C59" s="41"/>
      <c r="D59" s="24" t="s">
        <v>17</v>
      </c>
      <c r="E59" s="25">
        <f>SUM(F59:L59)</f>
        <v>9740621.7</v>
      </c>
      <c r="F59" s="25">
        <f>F60+F61+F62</f>
        <v>1340572.4</v>
      </c>
      <c r="G59" s="25">
        <f aca="true" t="shared" si="6" ref="G59:L59">G60+G61+G62</f>
        <v>1355361.7</v>
      </c>
      <c r="H59" s="25">
        <f t="shared" si="6"/>
        <v>1408133.1</v>
      </c>
      <c r="I59" s="25">
        <f t="shared" si="6"/>
        <v>1408806.4</v>
      </c>
      <c r="J59" s="25">
        <f t="shared" si="6"/>
        <v>1409013.1</v>
      </c>
      <c r="K59" s="25">
        <f t="shared" si="6"/>
        <v>1409248.6</v>
      </c>
      <c r="L59" s="25">
        <f t="shared" si="6"/>
        <v>1409486.4</v>
      </c>
      <c r="M59" s="3"/>
    </row>
    <row r="60" spans="1:12" ht="25.5">
      <c r="A60" s="39"/>
      <c r="B60" s="40"/>
      <c r="C60" s="41"/>
      <c r="D60" s="24" t="s">
        <v>18</v>
      </c>
      <c r="E60" s="26">
        <f>SUM(F60:L60)</f>
        <v>6889127.1</v>
      </c>
      <c r="F60" s="26">
        <f>F10+F17+F47+F53</f>
        <v>936392.1</v>
      </c>
      <c r="G60" s="26">
        <f aca="true" t="shared" si="7" ref="G60:L60">G10+G17+G47+G53</f>
        <v>959303.5</v>
      </c>
      <c r="H60" s="26">
        <f t="shared" si="7"/>
        <v>998686.3</v>
      </c>
      <c r="I60" s="25">
        <f t="shared" si="7"/>
        <v>998686.3</v>
      </c>
      <c r="J60" s="25">
        <f t="shared" si="7"/>
        <v>998686.3</v>
      </c>
      <c r="K60" s="25">
        <f t="shared" si="7"/>
        <v>998686.3</v>
      </c>
      <c r="L60" s="25">
        <f t="shared" si="7"/>
        <v>998686.3</v>
      </c>
    </row>
    <row r="61" spans="1:12" ht="25.5">
      <c r="A61" s="39"/>
      <c r="B61" s="40"/>
      <c r="C61" s="41"/>
      <c r="D61" s="24" t="s">
        <v>19</v>
      </c>
      <c r="E61" s="26">
        <f>SUM(F61:L61)</f>
        <v>2608027.6</v>
      </c>
      <c r="F61" s="26">
        <f>F11+F18+F24+F34+F48+F54+F58+F38</f>
        <v>369399.3</v>
      </c>
      <c r="G61" s="26">
        <f aca="true" t="shared" si="8" ref="G61:L61">G11+G18+G24+G34+G48+G54+G58+G38</f>
        <v>361277.2</v>
      </c>
      <c r="H61" s="26">
        <f t="shared" si="8"/>
        <v>374665.8</v>
      </c>
      <c r="I61" s="26">
        <f t="shared" si="8"/>
        <v>375339.1</v>
      </c>
      <c r="J61" s="26">
        <f t="shared" si="8"/>
        <v>375545.8</v>
      </c>
      <c r="K61" s="26">
        <f t="shared" si="8"/>
        <v>375781.3</v>
      </c>
      <c r="L61" s="26">
        <f t="shared" si="8"/>
        <v>376019.1</v>
      </c>
    </row>
    <row r="62" spans="1:12" ht="25.5">
      <c r="A62" s="39"/>
      <c r="B62" s="40"/>
      <c r="C62" s="41"/>
      <c r="D62" s="24" t="s">
        <v>20</v>
      </c>
      <c r="E62" s="25">
        <f>E12+E19+E25</f>
        <v>243467</v>
      </c>
      <c r="F62" s="26">
        <f>F12+F19+F25</f>
        <v>34781</v>
      </c>
      <c r="G62" s="26">
        <f aca="true" t="shared" si="9" ref="G62:L62">G12+G19+G25</f>
        <v>34781</v>
      </c>
      <c r="H62" s="26">
        <f t="shared" si="9"/>
        <v>34781</v>
      </c>
      <c r="I62" s="25">
        <f t="shared" si="9"/>
        <v>34781</v>
      </c>
      <c r="J62" s="25">
        <f t="shared" si="9"/>
        <v>34781</v>
      </c>
      <c r="K62" s="25">
        <f t="shared" si="9"/>
        <v>34781</v>
      </c>
      <c r="L62" s="25">
        <f t="shared" si="9"/>
        <v>34781</v>
      </c>
    </row>
    <row r="64" ht="12.75">
      <c r="F64" s="4"/>
    </row>
    <row r="66" spans="5:13" ht="12.75">
      <c r="E66" s="5"/>
      <c r="F66" s="5"/>
      <c r="G66" s="5"/>
      <c r="H66" s="5"/>
      <c r="I66" s="5"/>
      <c r="J66" s="5"/>
      <c r="K66" s="5"/>
      <c r="L66" s="5"/>
      <c r="M66" s="5"/>
    </row>
    <row r="67" spans="5:13" ht="12.75">
      <c r="E67" s="5"/>
      <c r="F67" s="5"/>
      <c r="G67" s="5"/>
      <c r="H67" s="5"/>
      <c r="I67" s="5"/>
      <c r="J67" s="5"/>
      <c r="K67" s="5"/>
      <c r="L67" s="5"/>
      <c r="M67" s="5"/>
    </row>
    <row r="68" spans="5:13" ht="12.75">
      <c r="E68" s="5"/>
      <c r="F68" s="5"/>
      <c r="G68" s="5"/>
      <c r="H68" s="5"/>
      <c r="I68" s="4"/>
      <c r="J68" s="4"/>
      <c r="K68" s="5"/>
      <c r="L68" s="5"/>
      <c r="M68" s="5"/>
    </row>
    <row r="69" spans="5:13" ht="12.75">
      <c r="E69" s="5"/>
      <c r="F69" s="5"/>
      <c r="G69" s="5"/>
      <c r="H69" s="5"/>
      <c r="I69" s="4"/>
      <c r="J69" s="4"/>
      <c r="K69" s="4"/>
      <c r="L69" s="4"/>
      <c r="M69" s="5"/>
    </row>
    <row r="70" spans="5:13" ht="12.75">
      <c r="E70" s="5"/>
      <c r="F70" s="5"/>
      <c r="G70" s="5"/>
      <c r="H70" s="5"/>
      <c r="I70" s="5"/>
      <c r="J70" s="5"/>
      <c r="K70" s="5"/>
      <c r="L70" s="5"/>
      <c r="M70" s="5"/>
    </row>
    <row r="72" ht="12.75">
      <c r="I72" s="3"/>
    </row>
    <row r="73" spans="6:8" ht="12.75">
      <c r="F73" s="4"/>
      <c r="G73" s="4"/>
      <c r="H73" s="4"/>
    </row>
    <row r="75" spans="6:8" ht="12.75">
      <c r="F75" s="4"/>
      <c r="G75" s="4"/>
      <c r="H75" s="4"/>
    </row>
    <row r="76" ht="12.75">
      <c r="F76" s="4"/>
    </row>
  </sheetData>
  <sheetProtection selectLockedCells="1" selectUnlockedCells="1"/>
  <mergeCells count="55">
    <mergeCell ref="A6:L6"/>
    <mergeCell ref="A1:L1"/>
    <mergeCell ref="A2:L2"/>
    <mergeCell ref="A3:A5"/>
    <mergeCell ref="B3:B5"/>
    <mergeCell ref="C3:C5"/>
    <mergeCell ref="D3:D5"/>
    <mergeCell ref="E3:L3"/>
    <mergeCell ref="E4:E5"/>
    <mergeCell ref="F4:L4"/>
    <mergeCell ref="A7:L7"/>
    <mergeCell ref="A8:L8"/>
    <mergeCell ref="A9:A12"/>
    <mergeCell ref="B9:B12"/>
    <mergeCell ref="C9:C12"/>
    <mergeCell ref="A13:L13"/>
    <mergeCell ref="A14:L14"/>
    <mergeCell ref="A15:L15"/>
    <mergeCell ref="A16:A19"/>
    <mergeCell ref="B16:B19"/>
    <mergeCell ref="C16:C19"/>
    <mergeCell ref="A20:L20"/>
    <mergeCell ref="A21:L21"/>
    <mergeCell ref="A22:L22"/>
    <mergeCell ref="A23:A25"/>
    <mergeCell ref="B23:B25"/>
    <mergeCell ref="C23:C25"/>
    <mergeCell ref="B46:B48"/>
    <mergeCell ref="A36:L36"/>
    <mergeCell ref="A37:L37"/>
    <mergeCell ref="A29:L29"/>
    <mergeCell ref="A35:L35"/>
    <mergeCell ref="B42:B44"/>
    <mergeCell ref="A46:A48"/>
    <mergeCell ref="C42:C44"/>
    <mergeCell ref="A26:L26"/>
    <mergeCell ref="A27:L27"/>
    <mergeCell ref="A28:L28"/>
    <mergeCell ref="A56:L56"/>
    <mergeCell ref="A50:L50"/>
    <mergeCell ref="A51:L51"/>
    <mergeCell ref="A39:L39"/>
    <mergeCell ref="A40:L40"/>
    <mergeCell ref="A41:L41"/>
    <mergeCell ref="A42:A44"/>
    <mergeCell ref="A57:L57"/>
    <mergeCell ref="C46:C48"/>
    <mergeCell ref="A49:L49"/>
    <mergeCell ref="A59:A62"/>
    <mergeCell ref="B59:B62"/>
    <mergeCell ref="C59:C62"/>
    <mergeCell ref="A52:A54"/>
    <mergeCell ref="B52:B54"/>
    <mergeCell ref="C52:C54"/>
    <mergeCell ref="A55:L55"/>
  </mergeCells>
  <printOptions/>
  <pageMargins left="0.15748031496062992" right="0" top="0.1968503937007874" bottom="0.1968503937007874" header="0.5118110236220472" footer="0.5118110236220472"/>
  <pageSetup fitToHeight="2" fitToWidth="1" horizontalDpi="300" verticalDpi="300" orientation="landscape" paperSize="9" scale="83" r:id="rId1"/>
  <rowBreaks count="1" manualBreakCount="1">
    <brk id="58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Vika</cp:lastModifiedBy>
  <cp:lastPrinted>2013-12-03T02:56:48Z</cp:lastPrinted>
  <dcterms:created xsi:type="dcterms:W3CDTF">2013-11-15T03:11:19Z</dcterms:created>
  <dcterms:modified xsi:type="dcterms:W3CDTF">2013-12-11T04:40:14Z</dcterms:modified>
  <cp:category/>
  <cp:version/>
  <cp:contentType/>
  <cp:contentStatus/>
</cp:coreProperties>
</file>